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a6a96514350e406b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60" yWindow="120" windowWidth="11880" windowHeight="10272"/>
  </bookViews>
  <sheets>
    <sheet name="Kinh phi HTT" sheetId="88" r:id="rId1"/>
    <sheet name="Sheet1" sheetId="91" r:id="rId2"/>
    <sheet name="Sheet2" sheetId="92" r:id="rId3"/>
  </sheets>
  <definedNames>
    <definedName name="_xlnm.Print_Titles" localSheetId="0">'Kinh phi HTT'!$6:$7</definedName>
  </definedNames>
  <calcPr calcId="144525" fullCalcOnLoad="1"/>
</workbook>
</file>

<file path=xl/calcChain.xml><?xml version="1.0" encoding="utf-8"?>
<calcChain xmlns="http://schemas.openxmlformats.org/spreadsheetml/2006/main">
  <c r="AC29" i="88" l="1"/>
  <c r="AE29" i="88"/>
  <c r="L27" i="88"/>
  <c r="M27" i="88"/>
  <c r="L26" i="88"/>
  <c r="M26" i="88"/>
  <c r="N27" i="88"/>
  <c r="O27" i="88"/>
  <c r="N28" i="88"/>
  <c r="O28" i="88"/>
  <c r="L28" i="88"/>
  <c r="M28" i="88"/>
  <c r="J28" i="88"/>
  <c r="K28" i="88"/>
  <c r="N26" i="88"/>
  <c r="O26" i="88"/>
  <c r="N25" i="88"/>
  <c r="O25" i="88"/>
  <c r="L25" i="88"/>
  <c r="M25" i="88"/>
  <c r="J25" i="88"/>
  <c r="K25" i="88"/>
  <c r="N24" i="88"/>
  <c r="O24" i="88"/>
  <c r="L24" i="88"/>
  <c r="M24" i="88"/>
  <c r="J24" i="88"/>
  <c r="K24" i="88"/>
  <c r="N23" i="88"/>
  <c r="O23" i="88"/>
  <c r="L23" i="88"/>
  <c r="M23" i="88"/>
  <c r="J23" i="88"/>
  <c r="K23" i="88"/>
  <c r="N22" i="88"/>
  <c r="O22" i="88"/>
  <c r="L22" i="88"/>
  <c r="M22" i="88"/>
  <c r="J22" i="88"/>
  <c r="K22" i="88"/>
  <c r="N21" i="88"/>
  <c r="O21" i="88"/>
  <c r="L21" i="88"/>
  <c r="M21" i="88"/>
  <c r="J21" i="88"/>
  <c r="K21" i="88"/>
  <c r="AE20" i="88"/>
  <c r="N20" i="88"/>
  <c r="O20" i="88"/>
  <c r="L20" i="88"/>
  <c r="M20" i="88"/>
  <c r="J20" i="88"/>
  <c r="K20" i="88"/>
  <c r="N18" i="88"/>
  <c r="O18" i="88"/>
  <c r="AD29" i="88"/>
  <c r="AE12" i="88"/>
  <c r="J13" i="88"/>
  <c r="K13" i="88"/>
  <c r="L13" i="88"/>
  <c r="M13" i="88"/>
  <c r="N13" i="88"/>
  <c r="O13" i="88"/>
  <c r="J15" i="88"/>
  <c r="K15" i="88"/>
  <c r="L15" i="88"/>
  <c r="M15" i="88"/>
  <c r="N15" i="88"/>
  <c r="O15" i="88"/>
  <c r="N19" i="88"/>
  <c r="O19" i="88"/>
  <c r="L19" i="88"/>
  <c r="M19" i="88"/>
  <c r="J19" i="88"/>
  <c r="K19" i="88"/>
  <c r="N17" i="88"/>
  <c r="O17" i="88"/>
  <c r="L17" i="88"/>
  <c r="M17" i="88"/>
  <c r="J17" i="88"/>
  <c r="K17" i="88"/>
  <c r="N16" i="88"/>
  <c r="O16" i="88"/>
  <c r="L16" i="88"/>
  <c r="M16" i="88"/>
  <c r="J16" i="88"/>
  <c r="K16" i="88"/>
  <c r="N14" i="88"/>
  <c r="O14" i="88"/>
  <c r="L14" i="88"/>
  <c r="M14" i="88"/>
  <c r="J14" i="88"/>
  <c r="K14" i="88"/>
  <c r="N12" i="88"/>
  <c r="O12" i="88"/>
  <c r="L12" i="88"/>
  <c r="M12" i="88"/>
  <c r="J12" i="88"/>
  <c r="K12" i="88"/>
</calcChain>
</file>

<file path=xl/sharedStrings.xml><?xml version="1.0" encoding="utf-8"?>
<sst xmlns="http://schemas.openxmlformats.org/spreadsheetml/2006/main" count="71" uniqueCount="63">
  <si>
    <t>TT</t>
  </si>
  <si>
    <t>Họ và tên</t>
  </si>
  <si>
    <t>Phụ cấp thâm niên vượt khung (nếu có)</t>
  </si>
  <si>
    <t>Hệ số chênh lệch bảo lưu (nếu có)</t>
  </si>
  <si>
    <t>Lương ngạch, bậc trước liền kề</t>
  </si>
  <si>
    <t>Số năm đóng BHXH theo sổ BHXH</t>
  </si>
  <si>
    <t>Tuổi khi giải quyết tinh giản biên chế</t>
  </si>
  <si>
    <t>Thời điểm tinh giản biên chế</t>
  </si>
  <si>
    <t>Lý do tinh giản</t>
  </si>
  <si>
    <t>Hệ số lương</t>
  </si>
  <si>
    <t>Thời điểm hưởng</t>
  </si>
  <si>
    <t>Mức phụ cấp</t>
  </si>
  <si>
    <t>Tổng cộng</t>
  </si>
  <si>
    <t>Tổng
 số</t>
  </si>
  <si>
    <t xml:space="preserve">số năm làm cv nặng nhọc, độc hại </t>
  </si>
  <si>
    <t>A</t>
  </si>
  <si>
    <t>Ngày tháng năm sinh</t>
  </si>
  <si>
    <t>Ngày tháng năm sinh
Ẩn</t>
  </si>
  <si>
    <t>Trình độ đào tạo (ghi cụ thể chuyên ngành)</t>
  </si>
  <si>
    <t>Chức vụ/ Chức danh  đang đảm nhiệm</t>
  </si>
  <si>
    <t>Lương ngạch,bậc hiện giữ</t>
  </si>
  <si>
    <t>Phụ cấp chức vụ (nếu có)</t>
  </si>
  <si>
    <t>Phụ cấp thâm niên nghề (nếu có)</t>
  </si>
  <si>
    <t>Hệ số</t>
  </si>
  <si>
    <t>Hệ số
lương</t>
  </si>
  <si>
    <t>PC
TNVK</t>
  </si>
  <si>
    <t>TNN</t>
  </si>
  <si>
    <t>PC
CV</t>
  </si>
  <si>
    <t xml:space="preserve"> </t>
  </si>
  <si>
    <t>Kinh phí để thực hiện chính sách</t>
  </si>
  <si>
    <t>Chính sách 
được hưởng</t>
  </si>
  <si>
    <t>Bảo 
lưu</t>
  </si>
  <si>
    <t>Thôi việc ngay: 0</t>
  </si>
  <si>
    <t>Kinh phí thực hiện</t>
  </si>
  <si>
    <t>Nữ 
(X)</t>
  </si>
  <si>
    <t>Hưu 
trước tuổi
(Theo Điều 5)</t>
  </si>
  <si>
    <t>SỰ NGHIỆP GIÁO DỤC VÀ ĐÀO TẠO: 02</t>
  </si>
  <si>
    <t>KHỐI SỰ NGHIỆP: 02</t>
  </si>
  <si>
    <t>HƯU TRƯỚC TUỔI: 02</t>
  </si>
  <si>
    <t>Nguyễn Văn Sáu</t>
  </si>
  <si>
    <t>12/12/1966</t>
  </si>
  <si>
    <t>Nhân viên thư viện Trường THCS Hòa Lộc</t>
  </si>
  <si>
    <t>01/10/2017</t>
  </si>
  <si>
    <t>Thôi việc ngay</t>
  </si>
  <si>
    <t>01/01/2025</t>
  </si>
  <si>
    <t xml:space="preserve">Theo điểm đ khoản 1 
Điều 2 Nghị định số 29/2023/NĐ-CP; năm học 2023-2024 xếp loại chất lượng: Hoàn thành nhiệm vụ, cá nhân có đơn tự nguyện thực hiện tinh giản biên chế, được đơn vị trực tiếp quản lý đồng ý </t>
  </si>
  <si>
    <t>Sự nghiệp giáo dục và đào tạo: 02</t>
  </si>
  <si>
    <t>Khối sự nghiệp: 02</t>
  </si>
  <si>
    <t>Hưu trước tuổi: 02</t>
  </si>
  <si>
    <t>Nguyễn Văn Thơi</t>
  </si>
  <si>
    <t>01/01/1968</t>
  </si>
  <si>
    <t>Đại học Sự phạm Tiểu học</t>
  </si>
  <si>
    <t xml:space="preserve">Giáo viên Trường Tiểu học Hòa Thạnh </t>
  </si>
  <si>
    <t>01/7/2023</t>
  </si>
  <si>
    <t>Tiền lương 
tháng để tính
 trợ cấp do
 đóng BHXH
 (1000đ)</t>
  </si>
  <si>
    <t>01/02/2025</t>
  </si>
  <si>
    <t xml:space="preserve">Theo điểm đ khoản 1 
Điều 2 Nghị định số 29/2023/NĐ-CP; năm học 2023-2024 xếp loại chất lượng: Không hoàn thành nhiệm vụ, cá nhân có đơn tự nguyện thực hiện tinh giản biên chế, được đơn vị trực tiếp quản lý đồng ý </t>
  </si>
  <si>
    <t>ỦY BAN NHÂN DÂN</t>
  </si>
  <si>
    <t>CỘNG HÒA XÃ HỘI CHỦ NGHĨA VIỆT NAM</t>
  </si>
  <si>
    <t>Độc lập - Tự do - Hạnh phúc</t>
  </si>
  <si>
    <t>TỈNH VĨNH LONG</t>
  </si>
  <si>
    <t>Cao đẳng Sư phạm Ngữ văn</t>
  </si>
  <si>
    <r>
      <t xml:space="preserve">Biểu số 01
PHÊ DUYỆT DANH SÁCH VÀ KINH PHÍ THỰC HIỆN TINH GIẢN BIÊN CHẾ THEO 
NGHỊ ĐỊNH SỐ 29/2023/NĐ-CP ĐỢT 1 NĂM 2025 ĐỐI VỚI VIÊN CHỨC 
CỦA ỦY BAN NHÂN DÂN HUYỆN TAM BÌNH
</t>
    </r>
    <r>
      <rPr>
        <i/>
        <sz val="14"/>
        <rFont val="Times New Roman"/>
        <family val="1"/>
      </rPr>
      <t>(Kèm theo Quyết định số 2718/QĐ-UBND ngày 27/12/2024 của Chủ tịch Ủy ban nhân dân tỉnh)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</si>
</sst>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1" formatCode="#,##0.000"/>
    <numFmt numFmtId="194" formatCode="dd\/mm\/yyyy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8"/>
      <name val="Times New Roman"/>
      <family val="1"/>
    </font>
    <font>
      <b/>
      <sz val="17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7">
    <xf numFmtId="0" fontId="0" fillId="0" borderId="0" xfId="0"/>
    <xf numFmtId="0" fontId="9" fillId="0" borderId="1" xfId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1" fontId="10" fillId="0" borderId="4" xfId="1" applyNumberFormat="1" applyFont="1" applyFill="1" applyBorder="1" applyAlignment="1">
      <alignment horizontal="center" vertical="center" wrapText="1"/>
    </xf>
    <xf numFmtId="1" fontId="10" fillId="0" borderId="5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Fill="1" applyAlignment="1">
      <alignment horizontal="center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4" fontId="10" fillId="0" borderId="0" xfId="1" applyNumberFormat="1" applyFont="1" applyFill="1" applyAlignment="1">
      <alignment vertical="center"/>
    </xf>
    <xf numFmtId="4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left" vertical="center" wrapText="1"/>
    </xf>
    <xf numFmtId="14" fontId="6" fillId="0" borderId="3" xfId="0" applyNumberFormat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14" fontId="9" fillId="0" borderId="0" xfId="1" applyNumberFormat="1" applyFont="1" applyFill="1" applyAlignment="1">
      <alignment vertical="center"/>
    </xf>
    <xf numFmtId="14" fontId="11" fillId="0" borderId="3" xfId="0" applyNumberFormat="1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4" fontId="9" fillId="0" borderId="9" xfId="1" applyNumberFormat="1" applyFont="1" applyFill="1" applyBorder="1" applyAlignment="1">
      <alignment horizontal="center" vertical="center" wrapText="1"/>
    </xf>
    <xf numFmtId="14" fontId="9" fillId="0" borderId="9" xfId="1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91" fontId="10" fillId="0" borderId="0" xfId="1" applyNumberFormat="1" applyFont="1" applyFill="1" applyAlignment="1">
      <alignment vertical="center"/>
    </xf>
    <xf numFmtId="191" fontId="12" fillId="0" borderId="3" xfId="0" applyNumberFormat="1" applyFont="1" applyFill="1" applyBorder="1" applyAlignment="1">
      <alignment horizontal="center" vertical="center" wrapText="1"/>
    </xf>
    <xf numFmtId="191" fontId="3" fillId="0" borderId="8" xfId="0" applyNumberFormat="1" applyFont="1" applyFill="1" applyBorder="1" applyAlignment="1">
      <alignment horizontal="center" vertical="center" wrapText="1"/>
    </xf>
    <xf numFmtId="191" fontId="3" fillId="0" borderId="9" xfId="0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>
      <alignment horizontal="center" vertical="center" wrapText="1"/>
    </xf>
    <xf numFmtId="191" fontId="9" fillId="0" borderId="0" xfId="1" applyNumberFormat="1" applyFont="1" applyFill="1" applyAlignment="1">
      <alignment vertical="center"/>
    </xf>
    <xf numFmtId="191" fontId="9" fillId="0" borderId="9" xfId="1" applyNumberFormat="1" applyFont="1" applyFill="1" applyBorder="1" applyAlignment="1">
      <alignment horizontal="center" vertical="center" wrapText="1"/>
    </xf>
    <xf numFmtId="191" fontId="11" fillId="0" borderId="3" xfId="0" applyNumberFormat="1" applyFont="1" applyFill="1" applyBorder="1" applyAlignment="1">
      <alignment horizontal="center" vertical="center" wrapText="1"/>
    </xf>
    <xf numFmtId="191" fontId="2" fillId="0" borderId="9" xfId="0" applyNumberFormat="1" applyFont="1" applyFill="1" applyBorder="1" applyAlignment="1">
      <alignment horizontal="center" vertical="center" wrapText="1"/>
    </xf>
    <xf numFmtId="191" fontId="2" fillId="0" borderId="8" xfId="1" applyNumberFormat="1" applyFont="1" applyFill="1" applyBorder="1" applyAlignment="1">
      <alignment horizontal="right" vertical="center" wrapText="1"/>
    </xf>
    <xf numFmtId="191" fontId="2" fillId="0" borderId="8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191" fontId="3" fillId="0" borderId="1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14" fontId="2" fillId="0" borderId="12" xfId="1" applyNumberFormat="1" applyFont="1" applyFill="1" applyBorder="1" applyAlignment="1">
      <alignment horizontal="center" vertical="center" wrapText="1"/>
    </xf>
    <xf numFmtId="191" fontId="2" fillId="0" borderId="12" xfId="1" applyNumberFormat="1" applyFont="1" applyFill="1" applyBorder="1" applyAlignment="1">
      <alignment horizontal="right" vertical="center" wrapText="1"/>
    </xf>
    <xf numFmtId="4" fontId="2" fillId="0" borderId="12" xfId="1" applyNumberFormat="1" applyFont="1" applyFill="1" applyBorder="1" applyAlignment="1">
      <alignment horizontal="right" vertical="center" wrapText="1"/>
    </xf>
    <xf numFmtId="191" fontId="2" fillId="0" borderId="12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9" fontId="10" fillId="0" borderId="0" xfId="1" applyNumberFormat="1" applyFont="1" applyFill="1" applyAlignment="1">
      <alignment vertical="center"/>
    </xf>
    <xf numFmtId="9" fontId="9" fillId="0" borderId="9" xfId="1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14" fontId="2" fillId="0" borderId="8" xfId="1" quotePrefix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left" vertical="center" wrapText="1"/>
    </xf>
    <xf numFmtId="9" fontId="8" fillId="0" borderId="3" xfId="0" applyNumberFormat="1" applyFont="1" applyFill="1" applyBorder="1" applyAlignment="1">
      <alignment vertical="center"/>
    </xf>
    <xf numFmtId="14" fontId="14" fillId="0" borderId="0" xfId="1" applyNumberFormat="1" applyFont="1" applyFill="1" applyAlignment="1">
      <alignment vertical="center" wrapText="1"/>
    </xf>
    <xf numFmtId="194" fontId="3" fillId="0" borderId="13" xfId="0" applyNumberFormat="1" applyFont="1" applyFill="1" applyBorder="1" applyAlignment="1">
      <alignment horizontal="center" vertical="center" wrapText="1"/>
    </xf>
    <xf numFmtId="194" fontId="3" fillId="0" borderId="9" xfId="0" applyNumberFormat="1" applyFont="1" applyFill="1" applyBorder="1" applyAlignment="1">
      <alignment horizontal="center" vertical="center" wrapText="1"/>
    </xf>
    <xf numFmtId="194" fontId="3" fillId="0" borderId="8" xfId="0" quotePrefix="1" applyNumberFormat="1" applyFont="1" applyFill="1" applyBorder="1" applyAlignment="1">
      <alignment horizontal="center" vertical="center" wrapText="1"/>
    </xf>
    <xf numFmtId="194" fontId="3" fillId="0" borderId="12" xfId="0" quotePrefix="1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14" fontId="13" fillId="0" borderId="0" xfId="1" applyNumberFormat="1" applyFont="1" applyFill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top" wrapText="1"/>
    </xf>
    <xf numFmtId="0" fontId="2" fillId="0" borderId="15" xfId="1" applyFont="1" applyFill="1" applyBorder="1" applyAlignment="1">
      <alignment horizontal="center" vertical="top" wrapText="1"/>
    </xf>
    <xf numFmtId="0" fontId="2" fillId="0" borderId="13" xfId="1" applyFont="1" applyFill="1" applyBorder="1" applyAlignment="1">
      <alignment horizontal="center" vertical="top" wrapText="1"/>
    </xf>
    <xf numFmtId="0" fontId="2" fillId="0" borderId="10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top" wrapText="1"/>
    </xf>
    <xf numFmtId="0" fontId="3" fillId="0" borderId="13" xfId="1" quotePrefix="1" applyFont="1" applyFill="1" applyBorder="1" applyAlignment="1">
      <alignment horizontal="center" vertical="top" wrapText="1"/>
    </xf>
    <xf numFmtId="0" fontId="3" fillId="0" borderId="10" xfId="1" quotePrefix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horizontal="center" vertical="top" wrapText="1"/>
    </xf>
    <xf numFmtId="14" fontId="3" fillId="0" borderId="8" xfId="0" quotePrefix="1" applyNumberFormat="1" applyFont="1" applyFill="1" applyBorder="1" applyAlignment="1">
      <alignment horizontal="center" vertical="top" wrapText="1"/>
    </xf>
    <xf numFmtId="14" fontId="3" fillId="0" borderId="12" xfId="0" quotePrefix="1" applyNumberFormat="1" applyFont="1" applyFill="1" applyBorder="1" applyAlignment="1">
      <alignment horizontal="center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0" fontId="3" fillId="0" borderId="13" xfId="1" applyFont="1" applyFill="1" applyBorder="1" applyAlignment="1">
      <alignment horizontal="center" vertical="top" wrapText="1"/>
    </xf>
    <xf numFmtId="191" fontId="9" fillId="0" borderId="13" xfId="1" applyNumberFormat="1" applyFont="1" applyFill="1" applyBorder="1" applyAlignment="1">
      <alignment horizontal="center" vertical="center" wrapText="1"/>
    </xf>
    <xf numFmtId="191" fontId="9" fillId="0" borderId="28" xfId="1" applyNumberFormat="1" applyFont="1" applyFill="1" applyBorder="1" applyAlignment="1">
      <alignment horizontal="center" vertical="center" wrapText="1"/>
    </xf>
    <xf numFmtId="4" fontId="9" fillId="0" borderId="8" xfId="1" applyNumberFormat="1" applyFont="1" applyFill="1" applyBorder="1" applyAlignment="1">
      <alignment horizontal="center" vertical="center" wrapText="1"/>
    </xf>
    <xf numFmtId="191" fontId="9" fillId="0" borderId="10" xfId="1" applyNumberFormat="1" applyFont="1" applyFill="1" applyBorder="1" applyAlignment="1">
      <alignment horizontal="center" vertical="center" wrapText="1"/>
    </xf>
    <xf numFmtId="14" fontId="3" fillId="0" borderId="13" xfId="1" quotePrefix="1" applyNumberFormat="1" applyFont="1" applyFill="1" applyBorder="1" applyAlignment="1">
      <alignment horizontal="center" vertical="top" wrapText="1"/>
    </xf>
    <xf numFmtId="14" fontId="3" fillId="0" borderId="10" xfId="1" quotePrefix="1" applyNumberFormat="1" applyFont="1" applyFill="1" applyBorder="1" applyAlignment="1">
      <alignment horizontal="center" vertical="top" wrapText="1"/>
    </xf>
    <xf numFmtId="14" fontId="3" fillId="0" borderId="10" xfId="1" applyNumberFormat="1" applyFont="1" applyFill="1" applyBorder="1" applyAlignment="1">
      <alignment horizontal="center" vertical="top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/>
    </xf>
    <xf numFmtId="4" fontId="9" fillId="0" borderId="29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 wrapText="1"/>
    </xf>
    <xf numFmtId="191" fontId="2" fillId="0" borderId="9" xfId="0" applyNumberFormat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4" fontId="9" fillId="0" borderId="8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14" fontId="3" fillId="0" borderId="10" xfId="0" applyNumberFormat="1" applyFont="1" applyFill="1" applyBorder="1" applyAlignment="1">
      <alignment horizontal="center" vertical="top" wrapText="1"/>
    </xf>
    <xf numFmtId="0" fontId="3" fillId="0" borderId="24" xfId="1" applyFont="1" applyFill="1" applyBorder="1" applyAlignment="1">
      <alignment horizontal="center" vertical="top" wrapText="1"/>
    </xf>
    <xf numFmtId="0" fontId="3" fillId="0" borderId="25" xfId="1" applyFont="1" applyFill="1" applyBorder="1" applyAlignment="1">
      <alignment horizontal="center" vertical="top" wrapText="1"/>
    </xf>
    <xf numFmtId="14" fontId="7" fillId="0" borderId="0" xfId="1" applyNumberFormat="1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91" fontId="11" fillId="0" borderId="1" xfId="0" applyNumberFormat="1" applyFont="1" applyFill="1" applyBorder="1" applyAlignment="1">
      <alignment horizontal="right" vertical="center" wrapText="1"/>
    </xf>
    <xf numFmtId="191" fontId="11" fillId="0" borderId="12" xfId="0" applyNumberFormat="1" applyFont="1" applyFill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4" fontId="11" fillId="0" borderId="9" xfId="0" applyNumberFormat="1" applyFont="1" applyFill="1" applyBorder="1" applyAlignment="1">
      <alignment horizontal="left" vertical="center"/>
    </xf>
    <xf numFmtId="1" fontId="11" fillId="0" borderId="18" xfId="0" applyNumberFormat="1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/>
    </xf>
    <xf numFmtId="1" fontId="11" fillId="0" borderId="2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_2C-Thoiviec-Tongho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937260</xdr:colOff>
      <xdr:row>2</xdr:row>
      <xdr:rowOff>9525</xdr:rowOff>
    </xdr:from>
    <xdr:to>
      <xdr:col>3</xdr:col>
      <xdr:colOff>95355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133475" y="523875"/>
          <a:ext cx="781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180975</xdr:colOff>
      <xdr:row>2</xdr:row>
      <xdr:rowOff>13607</xdr:rowOff>
    </xdr:from>
    <xdr:to>
      <xdr:col>23</xdr:col>
      <xdr:colOff>267526</xdr:colOff>
      <xdr:row>2</xdr:row>
      <xdr:rowOff>13607</xdr:rowOff>
    </xdr:to>
    <xdr:cxnSp macro="">
      <xdr:nvCxnSpPr>
        <xdr:cNvPr id="5" name="Straight Connector 4"/>
        <xdr:cNvCxnSpPr/>
      </xdr:nvCxnSpPr>
      <xdr:spPr>
        <a:xfrm>
          <a:off x="9334500" y="489857"/>
          <a:ext cx="21648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155938</xdr:colOff>
      <xdr:row>3</xdr:row>
      <xdr:rowOff>1340848</xdr:rowOff>
    </xdr:from>
    <xdr:to>
      <xdr:col>23</xdr:col>
      <xdr:colOff>108834</xdr:colOff>
      <xdr:row>3</xdr:row>
      <xdr:rowOff>1340848</xdr:rowOff>
    </xdr:to>
    <xdr:cxnSp macro="">
      <xdr:nvCxnSpPr>
        <xdr:cNvPr id="7" name="Straight Connector 6"/>
        <xdr:cNvCxnSpPr/>
      </xdr:nvCxnSpPr>
      <xdr:spPr>
        <a:xfrm>
          <a:off x="9301843" y="1986643"/>
          <a:ext cx="20465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showZeros="0" tabSelected="1" zoomScaleNormal="100" workbookViewId="0">
      <selection activeCell="I4" sqref="I4:AE4"/>
    </sheetView>
  </sheetViews>
  <sheetFormatPr defaultColWidth="9.109375" defaultRowHeight="13.2" x14ac:dyDescent="0.25"/>
  <cols>
    <col min="1" max="1" width="3.33203125" style="9" bestFit="1" customWidth="1"/>
    <col min="2" max="2" width="20.5546875" style="9" customWidth="1"/>
    <col min="3" max="3" width="3.44140625" style="9" bestFit="1" customWidth="1"/>
    <col min="4" max="4" width="11.33203125" style="8" bestFit="1" customWidth="1"/>
    <col min="5" max="5" width="17.44140625" style="8" hidden="1" customWidth="1"/>
    <col min="6" max="6" width="7.33203125" style="9" customWidth="1"/>
    <col min="7" max="7" width="9.33203125" style="9" customWidth="1"/>
    <col min="8" max="8" width="5.6640625" style="9" bestFit="1" customWidth="1"/>
    <col min="9" max="9" width="11.33203125" style="10" bestFit="1" customWidth="1"/>
    <col min="10" max="10" width="5.33203125" style="9" bestFit="1" customWidth="1"/>
    <col min="11" max="11" width="8.88671875" style="10" bestFit="1" customWidth="1"/>
    <col min="12" max="12" width="6.88671875" style="74" bestFit="1" customWidth="1"/>
    <col min="13" max="13" width="11.33203125" style="10" bestFit="1" customWidth="1"/>
    <col min="14" max="14" width="6" style="74" bestFit="1" customWidth="1"/>
    <col min="15" max="15" width="11.33203125" style="10" bestFit="1" customWidth="1"/>
    <col min="16" max="16" width="3.109375" style="9" bestFit="1" customWidth="1"/>
    <col min="17" max="17" width="6.109375" style="10" bestFit="1" customWidth="1"/>
    <col min="18" max="18" width="6.33203125" style="11" customWidth="1"/>
    <col min="19" max="19" width="6" style="74" bestFit="1" customWidth="1"/>
    <col min="20" max="20" width="5.109375" style="74" bestFit="1" customWidth="1"/>
    <col min="21" max="21" width="3.5546875" style="11" bestFit="1" customWidth="1"/>
    <col min="22" max="22" width="4.88671875" style="11" bestFit="1" customWidth="1"/>
    <col min="23" max="23" width="11.6640625" style="10" customWidth="1"/>
    <col min="24" max="24" width="11.109375" style="50" customWidth="1"/>
    <col min="25" max="25" width="6.109375" style="12" bestFit="1" customWidth="1"/>
    <col min="26" max="26" width="9.6640625" style="12" customWidth="1"/>
    <col min="27" max="27" width="7.6640625" style="11" customWidth="1"/>
    <col min="28" max="28" width="11.6640625" style="40" customWidth="1"/>
    <col min="29" max="29" width="12.44140625" style="55" bestFit="1" customWidth="1"/>
    <col min="30" max="30" width="8" style="12" bestFit="1" customWidth="1"/>
    <col min="31" max="31" width="12.44140625" style="50" bestFit="1" customWidth="1"/>
    <col min="32" max="32" width="18.44140625" style="9" customWidth="1"/>
    <col min="33" max="33" width="9" style="9" customWidth="1"/>
    <col min="34" max="36" width="9.109375" style="9"/>
    <col min="37" max="38" width="9.33203125" style="9" bestFit="1" customWidth="1"/>
    <col min="39" max="16384" width="9.109375" style="9"/>
  </cols>
  <sheetData>
    <row r="1" spans="1:38" ht="17.399999999999999" x14ac:dyDescent="0.3">
      <c r="A1" s="92" t="s">
        <v>57</v>
      </c>
      <c r="B1" s="92"/>
      <c r="C1" s="92"/>
      <c r="D1" s="92"/>
      <c r="E1" s="92"/>
      <c r="F1" s="92"/>
      <c r="G1" s="93" t="s">
        <v>58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8" ht="17.399999999999999" x14ac:dyDescent="0.3">
      <c r="A2" s="92" t="s">
        <v>60</v>
      </c>
      <c r="B2" s="92"/>
      <c r="C2" s="92"/>
      <c r="D2" s="92"/>
      <c r="E2" s="92"/>
      <c r="F2" s="92"/>
      <c r="G2" s="93" t="s">
        <v>59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4" spans="1:38" ht="112.5" customHeight="1" x14ac:dyDescent="0.25">
      <c r="A4" s="87"/>
      <c r="B4" s="87"/>
      <c r="C4" s="87"/>
      <c r="D4" s="87"/>
      <c r="E4" s="87"/>
      <c r="F4" s="87"/>
      <c r="G4" s="87"/>
      <c r="H4" s="87"/>
      <c r="I4" s="140" t="s">
        <v>62</v>
      </c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87"/>
    </row>
    <row r="5" spans="1:38" ht="23.4" thickBot="1" x14ac:dyDescent="0.3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8" s="13" customFormat="1" ht="39.75" customHeight="1" x14ac:dyDescent="0.25">
      <c r="A6" s="98" t="s">
        <v>0</v>
      </c>
      <c r="B6" s="94" t="s">
        <v>1</v>
      </c>
      <c r="C6" s="96" t="s">
        <v>34</v>
      </c>
      <c r="D6" s="129" t="s">
        <v>16</v>
      </c>
      <c r="E6" s="129" t="s">
        <v>17</v>
      </c>
      <c r="F6" s="94" t="s">
        <v>18</v>
      </c>
      <c r="G6" s="94" t="s">
        <v>19</v>
      </c>
      <c r="H6" s="94" t="s">
        <v>20</v>
      </c>
      <c r="I6" s="94"/>
      <c r="J6" s="94" t="s">
        <v>21</v>
      </c>
      <c r="K6" s="94"/>
      <c r="L6" s="94" t="s">
        <v>22</v>
      </c>
      <c r="M6" s="94"/>
      <c r="N6" s="94" t="s">
        <v>2</v>
      </c>
      <c r="O6" s="94"/>
      <c r="P6" s="94" t="s">
        <v>3</v>
      </c>
      <c r="Q6" s="94"/>
      <c r="R6" s="94" t="s">
        <v>4</v>
      </c>
      <c r="S6" s="94"/>
      <c r="T6" s="94"/>
      <c r="U6" s="94"/>
      <c r="V6" s="94"/>
      <c r="W6" s="94"/>
      <c r="X6" s="115" t="s">
        <v>54</v>
      </c>
      <c r="Y6" s="124" t="s">
        <v>5</v>
      </c>
      <c r="Z6" s="125"/>
      <c r="AA6" s="117" t="s">
        <v>6</v>
      </c>
      <c r="AB6" s="131" t="s">
        <v>7</v>
      </c>
      <c r="AC6" s="117" t="s">
        <v>30</v>
      </c>
      <c r="AD6" s="117"/>
      <c r="AE6" s="115" t="s">
        <v>29</v>
      </c>
      <c r="AF6" s="127" t="s">
        <v>8</v>
      </c>
    </row>
    <row r="7" spans="1:38" s="13" customFormat="1" ht="52.5" customHeight="1" thickBot="1" x14ac:dyDescent="0.3">
      <c r="A7" s="99"/>
      <c r="B7" s="95"/>
      <c r="C7" s="97"/>
      <c r="D7" s="130"/>
      <c r="E7" s="130"/>
      <c r="F7" s="95"/>
      <c r="G7" s="95"/>
      <c r="H7" s="1" t="s">
        <v>9</v>
      </c>
      <c r="I7" s="2" t="s">
        <v>10</v>
      </c>
      <c r="J7" s="1" t="s">
        <v>23</v>
      </c>
      <c r="K7" s="2" t="s">
        <v>10</v>
      </c>
      <c r="L7" s="80" t="s">
        <v>11</v>
      </c>
      <c r="M7" s="2" t="s">
        <v>10</v>
      </c>
      <c r="N7" s="80" t="s">
        <v>11</v>
      </c>
      <c r="O7" s="2" t="s">
        <v>10</v>
      </c>
      <c r="P7" s="1" t="s">
        <v>23</v>
      </c>
      <c r="Q7" s="2" t="s">
        <v>10</v>
      </c>
      <c r="R7" s="43" t="s">
        <v>24</v>
      </c>
      <c r="S7" s="75" t="s">
        <v>25</v>
      </c>
      <c r="T7" s="75" t="s">
        <v>26</v>
      </c>
      <c r="U7" s="43" t="s">
        <v>27</v>
      </c>
      <c r="V7" s="43" t="s">
        <v>31</v>
      </c>
      <c r="W7" s="44" t="s">
        <v>10</v>
      </c>
      <c r="X7" s="118"/>
      <c r="Y7" s="45" t="s">
        <v>13</v>
      </c>
      <c r="Z7" s="45" t="s">
        <v>14</v>
      </c>
      <c r="AA7" s="133"/>
      <c r="AB7" s="132"/>
      <c r="AC7" s="56" t="s">
        <v>35</v>
      </c>
      <c r="AD7" s="43" t="s">
        <v>43</v>
      </c>
      <c r="AE7" s="116"/>
      <c r="AF7" s="128"/>
    </row>
    <row r="8" spans="1:38" s="7" customFormat="1" ht="13.8" thickBot="1" x14ac:dyDescent="0.3">
      <c r="A8" s="5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54">
        <v>18</v>
      </c>
      <c r="S8" s="6">
        <v>19</v>
      </c>
      <c r="T8" s="6">
        <v>20</v>
      </c>
      <c r="U8" s="54">
        <v>21</v>
      </c>
      <c r="V8" s="54">
        <v>22</v>
      </c>
      <c r="W8" s="6">
        <v>23</v>
      </c>
      <c r="X8" s="54">
        <v>24</v>
      </c>
      <c r="Y8" s="6">
        <v>25</v>
      </c>
      <c r="Z8" s="6">
        <v>26</v>
      </c>
      <c r="AA8" s="6">
        <v>27</v>
      </c>
      <c r="AB8" s="6">
        <v>28</v>
      </c>
      <c r="AC8" s="54">
        <v>29</v>
      </c>
      <c r="AD8" s="6">
        <v>30</v>
      </c>
      <c r="AE8" s="6">
        <v>31</v>
      </c>
      <c r="AF8" s="3">
        <v>32</v>
      </c>
    </row>
    <row r="9" spans="1:38" s="16" customFormat="1" ht="21" customHeight="1" thickBot="1" x14ac:dyDescent="0.3">
      <c r="A9" s="17" t="s">
        <v>15</v>
      </c>
      <c r="B9" s="47" t="s">
        <v>37</v>
      </c>
      <c r="C9" s="46"/>
      <c r="D9" s="46"/>
      <c r="E9" s="46"/>
      <c r="F9" s="46"/>
      <c r="G9" s="46"/>
      <c r="H9" s="46"/>
      <c r="I9" s="46"/>
      <c r="J9" s="46"/>
      <c r="K9" s="46"/>
      <c r="L9" s="85"/>
      <c r="M9" s="27"/>
      <c r="N9" s="81"/>
      <c r="O9" s="4"/>
      <c r="P9" s="18"/>
      <c r="Q9" s="4"/>
      <c r="R9" s="61"/>
      <c r="S9" s="76"/>
      <c r="T9" s="76"/>
      <c r="U9" s="61"/>
      <c r="V9" s="62"/>
      <c r="W9" s="19"/>
      <c r="X9" s="51"/>
      <c r="Y9" s="21"/>
      <c r="Z9" s="20"/>
      <c r="AA9" s="20"/>
      <c r="AB9" s="41"/>
      <c r="AC9" s="57"/>
      <c r="AD9" s="21"/>
      <c r="AE9" s="51"/>
      <c r="AF9" s="22"/>
      <c r="AG9" s="15"/>
    </row>
    <row r="10" spans="1:38" s="16" customFormat="1" ht="21" customHeight="1" thickBot="1" x14ac:dyDescent="0.3">
      <c r="A10" s="23"/>
      <c r="B10" s="46" t="s">
        <v>38</v>
      </c>
      <c r="C10" s="46"/>
      <c r="D10" s="46"/>
      <c r="E10" s="46"/>
      <c r="F10" s="14"/>
      <c r="G10" s="24"/>
      <c r="H10" s="24"/>
      <c r="I10" s="25" t="s">
        <v>28</v>
      </c>
      <c r="J10" s="25"/>
      <c r="K10" s="26"/>
      <c r="L10" s="85"/>
      <c r="M10" s="27"/>
      <c r="N10" s="81"/>
      <c r="O10" s="4"/>
      <c r="P10" s="18"/>
      <c r="Q10" s="4"/>
      <c r="R10" s="61"/>
      <c r="S10" s="76"/>
      <c r="T10" s="76"/>
      <c r="U10" s="61"/>
      <c r="V10" s="62"/>
      <c r="W10" s="19"/>
      <c r="X10" s="51"/>
      <c r="Y10" s="21"/>
      <c r="Z10" s="20"/>
      <c r="AA10" s="20"/>
      <c r="AB10" s="41"/>
      <c r="AC10" s="57"/>
      <c r="AD10" s="21"/>
      <c r="AE10" s="51"/>
      <c r="AF10" s="22"/>
      <c r="AG10" s="15"/>
    </row>
    <row r="11" spans="1:38" s="16" customFormat="1" ht="21" customHeight="1" thickBot="1" x14ac:dyDescent="0.3">
      <c r="A11" s="23"/>
      <c r="B11" s="46" t="s">
        <v>36</v>
      </c>
      <c r="C11" s="46"/>
      <c r="D11" s="46"/>
      <c r="E11" s="46"/>
      <c r="F11" s="46"/>
      <c r="G11" s="46"/>
      <c r="H11" s="46"/>
      <c r="I11" s="46"/>
      <c r="J11" s="46"/>
      <c r="K11" s="46"/>
      <c r="L11" s="86"/>
      <c r="M11" s="46"/>
      <c r="N11" s="81"/>
      <c r="O11" s="4"/>
      <c r="P11" s="18"/>
      <c r="Q11" s="4"/>
      <c r="R11" s="61"/>
      <c r="S11" s="76"/>
      <c r="T11" s="76"/>
      <c r="U11" s="61"/>
      <c r="V11" s="62"/>
      <c r="W11" s="19"/>
      <c r="X11" s="51"/>
      <c r="Y11" s="21"/>
      <c r="Z11" s="20"/>
      <c r="AA11" s="20"/>
      <c r="AB11" s="41"/>
      <c r="AC11" s="57"/>
      <c r="AD11" s="21"/>
      <c r="AE11" s="51"/>
      <c r="AF11" s="22"/>
      <c r="AG11" s="15"/>
    </row>
    <row r="12" spans="1:38" s="33" customFormat="1" ht="24.9" customHeight="1" x14ac:dyDescent="0.25">
      <c r="A12" s="101">
        <v>1</v>
      </c>
      <c r="B12" s="103" t="s">
        <v>39</v>
      </c>
      <c r="C12" s="105"/>
      <c r="D12" s="111" t="s">
        <v>40</v>
      </c>
      <c r="E12" s="136"/>
      <c r="F12" s="138" t="s">
        <v>61</v>
      </c>
      <c r="G12" s="114" t="s">
        <v>41</v>
      </c>
      <c r="H12" s="108">
        <v>4.8899999999999997</v>
      </c>
      <c r="I12" s="119" t="s">
        <v>42</v>
      </c>
      <c r="J12" s="72">
        <f t="shared" ref="J12:J19" si="0">U12</f>
        <v>0</v>
      </c>
      <c r="K12" s="73" t="str">
        <f t="shared" ref="K12:K19" si="1">IF(J12&gt;0,W12,"")</f>
        <v/>
      </c>
      <c r="L12" s="82">
        <f t="shared" ref="L12:L19" si="2">T12</f>
        <v>0</v>
      </c>
      <c r="M12" s="73" t="str">
        <f t="shared" ref="M12:M19" si="3">IF(L12&gt;0,W12,"")</f>
        <v/>
      </c>
      <c r="N12" s="82">
        <f t="shared" ref="N12:N19" si="4">S12</f>
        <v>0</v>
      </c>
      <c r="O12" s="73" t="str">
        <f t="shared" ref="O12:O19" si="5">IF(N12&gt;0,W12,"")</f>
        <v/>
      </c>
      <c r="P12" s="29"/>
      <c r="Q12" s="30"/>
      <c r="R12" s="37">
        <v>4.8899999999999997</v>
      </c>
      <c r="S12" s="77"/>
      <c r="T12" s="77"/>
      <c r="U12" s="31"/>
      <c r="V12" s="31"/>
      <c r="W12" s="90">
        <v>43831</v>
      </c>
      <c r="X12" s="52">
        <v>8475.4210000000003</v>
      </c>
      <c r="Y12" s="32">
        <v>37.04</v>
      </c>
      <c r="Z12" s="31"/>
      <c r="AA12" s="31">
        <v>58</v>
      </c>
      <c r="AB12" s="83" t="s">
        <v>44</v>
      </c>
      <c r="AC12" s="59">
        <v>218242.09099999999</v>
      </c>
      <c r="AD12" s="59">
        <v>0</v>
      </c>
      <c r="AE12" s="60">
        <f>AC12+AD12</f>
        <v>218242.09099999999</v>
      </c>
      <c r="AF12" s="122" t="s">
        <v>45</v>
      </c>
      <c r="AK12" s="34"/>
      <c r="AL12" s="34"/>
    </row>
    <row r="13" spans="1:38" s="33" customFormat="1" ht="24.9" customHeight="1" x14ac:dyDescent="0.25">
      <c r="A13" s="102"/>
      <c r="B13" s="104"/>
      <c r="C13" s="106"/>
      <c r="D13" s="112"/>
      <c r="E13" s="137"/>
      <c r="F13" s="139"/>
      <c r="G13" s="110"/>
      <c r="H13" s="109"/>
      <c r="I13" s="120"/>
      <c r="J13" s="35">
        <f t="shared" si="0"/>
        <v>0</v>
      </c>
      <c r="K13" s="36" t="str">
        <f t="shared" si="1"/>
        <v/>
      </c>
      <c r="L13" s="79">
        <f t="shared" si="2"/>
        <v>0</v>
      </c>
      <c r="M13" s="36" t="str">
        <f t="shared" si="3"/>
        <v/>
      </c>
      <c r="N13" s="79">
        <f t="shared" si="4"/>
        <v>0.05</v>
      </c>
      <c r="O13" s="89">
        <f t="shared" si="5"/>
        <v>44105</v>
      </c>
      <c r="P13" s="63"/>
      <c r="Q13" s="64"/>
      <c r="R13" s="37">
        <v>4.8899999999999997</v>
      </c>
      <c r="S13" s="78">
        <v>0.05</v>
      </c>
      <c r="T13" s="78"/>
      <c r="U13" s="65"/>
      <c r="V13" s="65"/>
      <c r="W13" s="91">
        <v>44105</v>
      </c>
      <c r="X13" s="66"/>
      <c r="Y13" s="67"/>
      <c r="Z13" s="65"/>
      <c r="AA13" s="65"/>
      <c r="AB13" s="68"/>
      <c r="AC13" s="69"/>
      <c r="AD13" s="70"/>
      <c r="AE13" s="71"/>
      <c r="AF13" s="123"/>
      <c r="AK13" s="34"/>
      <c r="AL13" s="34"/>
    </row>
    <row r="14" spans="1:38" s="33" customFormat="1" ht="24.9" customHeight="1" x14ac:dyDescent="0.25">
      <c r="A14" s="102"/>
      <c r="B14" s="104"/>
      <c r="C14" s="107"/>
      <c r="D14" s="113"/>
      <c r="E14" s="137"/>
      <c r="F14" s="139"/>
      <c r="G14" s="110"/>
      <c r="H14" s="110"/>
      <c r="I14" s="121"/>
      <c r="J14" s="35">
        <f t="shared" si="0"/>
        <v>0</v>
      </c>
      <c r="K14" s="36" t="str">
        <f t="shared" si="1"/>
        <v/>
      </c>
      <c r="L14" s="79">
        <f t="shared" si="2"/>
        <v>0</v>
      </c>
      <c r="M14" s="36" t="str">
        <f t="shared" si="3"/>
        <v/>
      </c>
      <c r="N14" s="79">
        <f t="shared" si="4"/>
        <v>0.06</v>
      </c>
      <c r="O14" s="89">
        <f t="shared" si="5"/>
        <v>44470</v>
      </c>
      <c r="P14" s="35"/>
      <c r="Q14" s="36"/>
      <c r="R14" s="37">
        <v>4.8899999999999997</v>
      </c>
      <c r="S14" s="79">
        <v>0.06</v>
      </c>
      <c r="T14" s="79"/>
      <c r="U14" s="37"/>
      <c r="V14" s="37"/>
      <c r="W14" s="89">
        <v>44470</v>
      </c>
      <c r="X14" s="53"/>
      <c r="Y14" s="38"/>
      <c r="Z14" s="37"/>
      <c r="AA14" s="37"/>
      <c r="AB14" s="42"/>
      <c r="AC14" s="58"/>
      <c r="AD14" s="38"/>
      <c r="AE14" s="53"/>
      <c r="AF14" s="123"/>
    </row>
    <row r="15" spans="1:38" s="33" customFormat="1" ht="24.9" customHeight="1" x14ac:dyDescent="0.25">
      <c r="A15" s="102"/>
      <c r="B15" s="104"/>
      <c r="C15" s="107"/>
      <c r="D15" s="113"/>
      <c r="E15" s="137"/>
      <c r="F15" s="139"/>
      <c r="G15" s="110"/>
      <c r="H15" s="110"/>
      <c r="I15" s="121"/>
      <c r="J15" s="35">
        <f t="shared" si="0"/>
        <v>0</v>
      </c>
      <c r="K15" s="36" t="str">
        <f t="shared" si="1"/>
        <v/>
      </c>
      <c r="L15" s="79">
        <f t="shared" si="2"/>
        <v>0</v>
      </c>
      <c r="M15" s="36" t="str">
        <f t="shared" si="3"/>
        <v/>
      </c>
      <c r="N15" s="79">
        <f t="shared" si="4"/>
        <v>7.0000000000000007E-2</v>
      </c>
      <c r="O15" s="89">
        <f t="shared" si="5"/>
        <v>44835</v>
      </c>
      <c r="P15" s="35"/>
      <c r="Q15" s="36"/>
      <c r="R15" s="37">
        <v>4.8899999999999997</v>
      </c>
      <c r="S15" s="79">
        <v>7.0000000000000007E-2</v>
      </c>
      <c r="T15" s="79"/>
      <c r="U15" s="37"/>
      <c r="V15" s="37"/>
      <c r="W15" s="89">
        <v>44835</v>
      </c>
      <c r="X15" s="53"/>
      <c r="Y15" s="38"/>
      <c r="Z15" s="37"/>
      <c r="AA15" s="37"/>
      <c r="AB15" s="42"/>
      <c r="AC15" s="58"/>
      <c r="AD15" s="38"/>
      <c r="AE15" s="53"/>
      <c r="AF15" s="123"/>
    </row>
    <row r="16" spans="1:38" s="33" customFormat="1" ht="24.9" customHeight="1" x14ac:dyDescent="0.25">
      <c r="A16" s="102"/>
      <c r="B16" s="104"/>
      <c r="C16" s="107"/>
      <c r="D16" s="113"/>
      <c r="E16" s="137"/>
      <c r="F16" s="139"/>
      <c r="G16" s="110"/>
      <c r="H16" s="110"/>
      <c r="I16" s="121"/>
      <c r="J16" s="35">
        <f t="shared" si="0"/>
        <v>0</v>
      </c>
      <c r="K16" s="36" t="str">
        <f t="shared" si="1"/>
        <v/>
      </c>
      <c r="L16" s="79">
        <f t="shared" si="2"/>
        <v>0</v>
      </c>
      <c r="M16" s="36" t="str">
        <f t="shared" si="3"/>
        <v/>
      </c>
      <c r="N16" s="79">
        <f t="shared" si="4"/>
        <v>7.0000000000000007E-2</v>
      </c>
      <c r="O16" s="89">
        <f t="shared" si="5"/>
        <v>45108</v>
      </c>
      <c r="P16" s="35"/>
      <c r="Q16" s="36"/>
      <c r="R16" s="37">
        <v>4.8899999999999997</v>
      </c>
      <c r="S16" s="79">
        <v>7.0000000000000007E-2</v>
      </c>
      <c r="T16" s="79"/>
      <c r="U16" s="37"/>
      <c r="V16" s="37"/>
      <c r="W16" s="89">
        <v>45108</v>
      </c>
      <c r="X16" s="53"/>
      <c r="Y16" s="38"/>
      <c r="Z16" s="37"/>
      <c r="AA16" s="37"/>
      <c r="AB16" s="42"/>
      <c r="AC16" s="58"/>
      <c r="AD16" s="38"/>
      <c r="AE16" s="53"/>
      <c r="AF16" s="123"/>
    </row>
    <row r="17" spans="1:38" s="33" customFormat="1" ht="24.9" customHeight="1" x14ac:dyDescent="0.25">
      <c r="A17" s="102"/>
      <c r="B17" s="104"/>
      <c r="C17" s="107"/>
      <c r="D17" s="113"/>
      <c r="E17" s="137"/>
      <c r="F17" s="139"/>
      <c r="G17" s="110"/>
      <c r="H17" s="110"/>
      <c r="I17" s="121"/>
      <c r="J17" s="35">
        <f t="shared" si="0"/>
        <v>0</v>
      </c>
      <c r="K17" s="36" t="str">
        <f t="shared" si="1"/>
        <v/>
      </c>
      <c r="L17" s="79">
        <f t="shared" si="2"/>
        <v>0</v>
      </c>
      <c r="M17" s="36" t="str">
        <f t="shared" si="3"/>
        <v/>
      </c>
      <c r="N17" s="79">
        <f t="shared" si="4"/>
        <v>0.08</v>
      </c>
      <c r="O17" s="89">
        <f t="shared" si="5"/>
        <v>45200</v>
      </c>
      <c r="P17" s="35"/>
      <c r="Q17" s="36"/>
      <c r="R17" s="37">
        <v>4.8899999999999997</v>
      </c>
      <c r="S17" s="79">
        <v>0.08</v>
      </c>
      <c r="T17" s="79"/>
      <c r="U17" s="37"/>
      <c r="V17" s="37"/>
      <c r="W17" s="89">
        <v>45200</v>
      </c>
      <c r="X17" s="53"/>
      <c r="Y17" s="38"/>
      <c r="Z17" s="37"/>
      <c r="AA17" s="37"/>
      <c r="AB17" s="42"/>
      <c r="AC17" s="58"/>
      <c r="AD17" s="38"/>
      <c r="AE17" s="53"/>
      <c r="AF17" s="123"/>
    </row>
    <row r="18" spans="1:38" s="33" customFormat="1" ht="24.9" customHeight="1" x14ac:dyDescent="0.25">
      <c r="A18" s="102"/>
      <c r="B18" s="104"/>
      <c r="C18" s="107"/>
      <c r="D18" s="113"/>
      <c r="E18" s="137"/>
      <c r="F18" s="139"/>
      <c r="G18" s="110"/>
      <c r="H18" s="110"/>
      <c r="I18" s="121"/>
      <c r="J18" s="35"/>
      <c r="K18" s="36"/>
      <c r="L18" s="79"/>
      <c r="M18" s="36"/>
      <c r="N18" s="79">
        <f>S18</f>
        <v>0.08</v>
      </c>
      <c r="O18" s="89">
        <f>IF(N18&gt;0,W18,"")</f>
        <v>45474</v>
      </c>
      <c r="P18" s="35"/>
      <c r="Q18" s="36"/>
      <c r="R18" s="37">
        <v>4.8899999999999997</v>
      </c>
      <c r="S18" s="79">
        <v>0.08</v>
      </c>
      <c r="T18" s="79"/>
      <c r="U18" s="37"/>
      <c r="V18" s="37"/>
      <c r="W18" s="89">
        <v>45474</v>
      </c>
      <c r="X18" s="53"/>
      <c r="Y18" s="38"/>
      <c r="Z18" s="37"/>
      <c r="AA18" s="37"/>
      <c r="AB18" s="42"/>
      <c r="AC18" s="58"/>
      <c r="AD18" s="38"/>
      <c r="AE18" s="53"/>
      <c r="AF18" s="123"/>
    </row>
    <row r="19" spans="1:38" s="33" customFormat="1" ht="35.25" customHeight="1" thickBot="1" x14ac:dyDescent="0.3">
      <c r="A19" s="102"/>
      <c r="B19" s="104"/>
      <c r="C19" s="107"/>
      <c r="D19" s="113"/>
      <c r="E19" s="137"/>
      <c r="F19" s="139"/>
      <c r="G19" s="110"/>
      <c r="H19" s="110"/>
      <c r="I19" s="121"/>
      <c r="J19" s="35">
        <f t="shared" si="0"/>
        <v>0</v>
      </c>
      <c r="K19" s="36" t="str">
        <f t="shared" si="1"/>
        <v/>
      </c>
      <c r="L19" s="79">
        <f t="shared" si="2"/>
        <v>0</v>
      </c>
      <c r="M19" s="36" t="str">
        <f t="shared" si="3"/>
        <v/>
      </c>
      <c r="N19" s="79">
        <f t="shared" si="4"/>
        <v>0.09</v>
      </c>
      <c r="O19" s="89">
        <f t="shared" si="5"/>
        <v>45566</v>
      </c>
      <c r="P19" s="35"/>
      <c r="Q19" s="36"/>
      <c r="R19" s="84">
        <v>4.8899999999999997</v>
      </c>
      <c r="S19" s="79">
        <v>0.09</v>
      </c>
      <c r="T19" s="79"/>
      <c r="U19" s="37"/>
      <c r="V19" s="37"/>
      <c r="W19" s="89">
        <v>45566</v>
      </c>
      <c r="X19" s="53"/>
      <c r="Y19" s="38"/>
      <c r="Z19" s="37"/>
      <c r="AA19" s="37"/>
      <c r="AB19" s="42"/>
      <c r="AC19" s="58"/>
      <c r="AD19" s="38"/>
      <c r="AE19" s="53"/>
      <c r="AF19" s="123"/>
      <c r="AG19" s="39"/>
    </row>
    <row r="20" spans="1:38" s="33" customFormat="1" ht="24.9" customHeight="1" x14ac:dyDescent="0.25">
      <c r="A20" s="101">
        <v>2</v>
      </c>
      <c r="B20" s="103" t="s">
        <v>49</v>
      </c>
      <c r="C20" s="105"/>
      <c r="D20" s="111" t="s">
        <v>50</v>
      </c>
      <c r="E20" s="136"/>
      <c r="F20" s="138" t="s">
        <v>51</v>
      </c>
      <c r="G20" s="114" t="s">
        <v>52</v>
      </c>
      <c r="H20" s="108">
        <v>5.36</v>
      </c>
      <c r="I20" s="119" t="s">
        <v>53</v>
      </c>
      <c r="J20" s="72">
        <f t="shared" ref="J20:J25" si="6">U20</f>
        <v>0</v>
      </c>
      <c r="K20" s="73" t="str">
        <f t="shared" ref="K20:K25" si="7">IF(J20&gt;0,W20,"")</f>
        <v/>
      </c>
      <c r="L20" s="82">
        <f t="shared" ref="L20:L27" si="8">T20</f>
        <v>0.32</v>
      </c>
      <c r="M20" s="88">
        <f t="shared" ref="M20:M27" si="9">IF(L20&gt;0,W20,"")</f>
        <v>43862</v>
      </c>
      <c r="N20" s="82">
        <f t="shared" ref="N20:N28" si="10">S20</f>
        <v>0</v>
      </c>
      <c r="O20" s="73" t="str">
        <f t="shared" ref="O20:O28" si="11">IF(N20&gt;0,W20,"")</f>
        <v/>
      </c>
      <c r="P20" s="29"/>
      <c r="Q20" s="30"/>
      <c r="R20" s="31">
        <v>4.9800000000000004</v>
      </c>
      <c r="S20" s="77"/>
      <c r="T20" s="77">
        <v>0.32</v>
      </c>
      <c r="U20" s="31"/>
      <c r="V20" s="31"/>
      <c r="W20" s="90">
        <v>43862</v>
      </c>
      <c r="X20" s="52">
        <v>11514.34</v>
      </c>
      <c r="Y20" s="32">
        <v>39.04</v>
      </c>
      <c r="Z20" s="31"/>
      <c r="AA20" s="31">
        <v>57</v>
      </c>
      <c r="AB20" s="83" t="s">
        <v>55</v>
      </c>
      <c r="AC20" s="59">
        <v>342551.61499999999</v>
      </c>
      <c r="AD20" s="59"/>
      <c r="AE20" s="60">
        <f>AC20+AD20</f>
        <v>342551.61499999999</v>
      </c>
      <c r="AF20" s="122" t="s">
        <v>56</v>
      </c>
      <c r="AK20" s="34"/>
      <c r="AL20" s="34"/>
    </row>
    <row r="21" spans="1:38" s="33" customFormat="1" ht="24.9" customHeight="1" x14ac:dyDescent="0.25">
      <c r="A21" s="102"/>
      <c r="B21" s="104"/>
      <c r="C21" s="106"/>
      <c r="D21" s="112"/>
      <c r="E21" s="137"/>
      <c r="F21" s="139"/>
      <c r="G21" s="110"/>
      <c r="H21" s="109"/>
      <c r="I21" s="120"/>
      <c r="J21" s="35">
        <f t="shared" si="6"/>
        <v>0</v>
      </c>
      <c r="K21" s="36" t="str">
        <f t="shared" si="7"/>
        <v/>
      </c>
      <c r="L21" s="79">
        <f t="shared" si="8"/>
        <v>0.33</v>
      </c>
      <c r="M21" s="89">
        <f t="shared" si="9"/>
        <v>43922</v>
      </c>
      <c r="N21" s="79">
        <f t="shared" si="10"/>
        <v>0</v>
      </c>
      <c r="O21" s="36" t="str">
        <f t="shared" si="11"/>
        <v/>
      </c>
      <c r="P21" s="63"/>
      <c r="Q21" s="64"/>
      <c r="R21" s="37">
        <v>4.9800000000000004</v>
      </c>
      <c r="S21" s="78"/>
      <c r="T21" s="78">
        <v>0.33</v>
      </c>
      <c r="U21" s="65"/>
      <c r="V21" s="65"/>
      <c r="W21" s="91">
        <v>43922</v>
      </c>
      <c r="X21" s="66"/>
      <c r="Y21" s="67"/>
      <c r="Z21" s="65"/>
      <c r="AA21" s="65"/>
      <c r="AB21" s="68"/>
      <c r="AC21" s="69"/>
      <c r="AD21" s="70"/>
      <c r="AE21" s="71"/>
      <c r="AF21" s="123"/>
      <c r="AK21" s="34"/>
      <c r="AL21" s="34"/>
    </row>
    <row r="22" spans="1:38" s="33" customFormat="1" ht="24.9" customHeight="1" x14ac:dyDescent="0.25">
      <c r="A22" s="102"/>
      <c r="B22" s="104"/>
      <c r="C22" s="107"/>
      <c r="D22" s="113"/>
      <c r="E22" s="137"/>
      <c r="F22" s="139"/>
      <c r="G22" s="110"/>
      <c r="H22" s="110"/>
      <c r="I22" s="121"/>
      <c r="J22" s="35">
        <f t="shared" si="6"/>
        <v>0</v>
      </c>
      <c r="K22" s="36" t="str">
        <f t="shared" si="7"/>
        <v/>
      </c>
      <c r="L22" s="79">
        <f t="shared" si="8"/>
        <v>0.34</v>
      </c>
      <c r="M22" s="89">
        <f t="shared" si="9"/>
        <v>44287</v>
      </c>
      <c r="N22" s="79">
        <f t="shared" si="10"/>
        <v>0</v>
      </c>
      <c r="O22" s="36" t="str">
        <f t="shared" si="11"/>
        <v/>
      </c>
      <c r="P22" s="35"/>
      <c r="Q22" s="36"/>
      <c r="R22" s="37">
        <v>4.9800000000000004</v>
      </c>
      <c r="S22" s="79"/>
      <c r="T22" s="79">
        <v>0.34</v>
      </c>
      <c r="U22" s="37"/>
      <c r="V22" s="37"/>
      <c r="W22" s="89">
        <v>44287</v>
      </c>
      <c r="X22" s="53"/>
      <c r="Y22" s="38"/>
      <c r="Z22" s="37"/>
      <c r="AA22" s="37"/>
      <c r="AB22" s="42"/>
      <c r="AC22" s="58"/>
      <c r="AD22" s="38"/>
      <c r="AE22" s="53"/>
      <c r="AF22" s="123"/>
    </row>
    <row r="23" spans="1:38" s="33" customFormat="1" ht="24.9" customHeight="1" x14ac:dyDescent="0.25">
      <c r="A23" s="102"/>
      <c r="B23" s="104"/>
      <c r="C23" s="107"/>
      <c r="D23" s="113"/>
      <c r="E23" s="137"/>
      <c r="F23" s="139"/>
      <c r="G23" s="110"/>
      <c r="H23" s="110"/>
      <c r="I23" s="121"/>
      <c r="J23" s="35">
        <f t="shared" si="6"/>
        <v>0</v>
      </c>
      <c r="K23" s="36" t="str">
        <f t="shared" si="7"/>
        <v/>
      </c>
      <c r="L23" s="79">
        <f t="shared" si="8"/>
        <v>0.35</v>
      </c>
      <c r="M23" s="89">
        <f t="shared" si="9"/>
        <v>44652</v>
      </c>
      <c r="N23" s="79">
        <f t="shared" si="10"/>
        <v>0</v>
      </c>
      <c r="O23" s="36" t="str">
        <f t="shared" si="11"/>
        <v/>
      </c>
      <c r="P23" s="35"/>
      <c r="Q23" s="36"/>
      <c r="R23" s="37">
        <v>4.9800000000000004</v>
      </c>
      <c r="S23" s="79"/>
      <c r="T23" s="79">
        <v>0.35</v>
      </c>
      <c r="U23" s="37"/>
      <c r="V23" s="37"/>
      <c r="W23" s="89">
        <v>44652</v>
      </c>
      <c r="X23" s="53"/>
      <c r="Y23" s="38"/>
      <c r="Z23" s="37"/>
      <c r="AA23" s="37"/>
      <c r="AB23" s="42"/>
      <c r="AC23" s="58"/>
      <c r="AD23" s="38"/>
      <c r="AE23" s="53"/>
      <c r="AF23" s="123"/>
    </row>
    <row r="24" spans="1:38" s="33" customFormat="1" ht="24.9" customHeight="1" x14ac:dyDescent="0.25">
      <c r="A24" s="102"/>
      <c r="B24" s="104"/>
      <c r="C24" s="107"/>
      <c r="D24" s="113"/>
      <c r="E24" s="137"/>
      <c r="F24" s="139"/>
      <c r="G24" s="110"/>
      <c r="H24" s="110"/>
      <c r="I24" s="121"/>
      <c r="J24" s="35">
        <f t="shared" si="6"/>
        <v>0</v>
      </c>
      <c r="K24" s="36" t="str">
        <f t="shared" si="7"/>
        <v/>
      </c>
      <c r="L24" s="79">
        <f t="shared" si="8"/>
        <v>0.35</v>
      </c>
      <c r="M24" s="89">
        <f t="shared" si="9"/>
        <v>44805</v>
      </c>
      <c r="N24" s="79">
        <f t="shared" si="10"/>
        <v>0.05</v>
      </c>
      <c r="O24" s="89">
        <f t="shared" si="11"/>
        <v>44805</v>
      </c>
      <c r="P24" s="35"/>
      <c r="Q24" s="36"/>
      <c r="R24" s="37">
        <v>4.9800000000000004</v>
      </c>
      <c r="S24" s="79">
        <v>0.05</v>
      </c>
      <c r="T24" s="79">
        <v>0.35</v>
      </c>
      <c r="U24" s="37"/>
      <c r="V24" s="37"/>
      <c r="W24" s="89">
        <v>44805</v>
      </c>
      <c r="X24" s="53"/>
      <c r="Y24" s="38"/>
      <c r="Z24" s="37"/>
      <c r="AA24" s="37"/>
      <c r="AB24" s="42"/>
      <c r="AC24" s="58"/>
      <c r="AD24" s="38"/>
      <c r="AE24" s="53"/>
      <c r="AF24" s="123"/>
    </row>
    <row r="25" spans="1:38" s="33" customFormat="1" ht="24.9" customHeight="1" x14ac:dyDescent="0.25">
      <c r="A25" s="102"/>
      <c r="B25" s="104"/>
      <c r="C25" s="107"/>
      <c r="D25" s="113"/>
      <c r="E25" s="137"/>
      <c r="F25" s="139"/>
      <c r="G25" s="110"/>
      <c r="H25" s="110"/>
      <c r="I25" s="121"/>
      <c r="J25" s="35">
        <f t="shared" si="6"/>
        <v>0</v>
      </c>
      <c r="K25" s="36" t="str">
        <f t="shared" si="7"/>
        <v/>
      </c>
      <c r="L25" s="79">
        <f t="shared" si="8"/>
        <v>0.36</v>
      </c>
      <c r="M25" s="89">
        <f t="shared" si="9"/>
        <v>45017</v>
      </c>
      <c r="N25" s="79">
        <f t="shared" si="10"/>
        <v>0.05</v>
      </c>
      <c r="O25" s="89">
        <f t="shared" si="11"/>
        <v>45017</v>
      </c>
      <c r="P25" s="35"/>
      <c r="Q25" s="36"/>
      <c r="R25" s="37">
        <v>4.9800000000000004</v>
      </c>
      <c r="S25" s="79">
        <v>0.05</v>
      </c>
      <c r="T25" s="79">
        <v>0.36</v>
      </c>
      <c r="U25" s="37"/>
      <c r="V25" s="37"/>
      <c r="W25" s="89">
        <v>45017</v>
      </c>
      <c r="X25" s="53"/>
      <c r="Y25" s="38"/>
      <c r="Z25" s="37"/>
      <c r="AA25" s="37"/>
      <c r="AB25" s="42"/>
      <c r="AC25" s="58"/>
      <c r="AD25" s="38"/>
      <c r="AE25" s="53"/>
      <c r="AF25" s="123"/>
    </row>
    <row r="26" spans="1:38" s="33" customFormat="1" ht="24.9" customHeight="1" x14ac:dyDescent="0.25">
      <c r="A26" s="102"/>
      <c r="B26" s="104"/>
      <c r="C26" s="107"/>
      <c r="D26" s="113"/>
      <c r="E26" s="137"/>
      <c r="F26" s="139"/>
      <c r="G26" s="110"/>
      <c r="H26" s="110"/>
      <c r="I26" s="121"/>
      <c r="J26" s="35"/>
      <c r="K26" s="36"/>
      <c r="L26" s="79">
        <f t="shared" si="8"/>
        <v>0.36</v>
      </c>
      <c r="M26" s="89">
        <f t="shared" si="9"/>
        <v>45108</v>
      </c>
      <c r="N26" s="79">
        <f t="shared" si="10"/>
        <v>0</v>
      </c>
      <c r="O26" s="36" t="str">
        <f t="shared" si="11"/>
        <v/>
      </c>
      <c r="P26" s="35"/>
      <c r="Q26" s="36"/>
      <c r="R26" s="37">
        <v>5.36</v>
      </c>
      <c r="S26" s="79"/>
      <c r="T26" s="79">
        <v>0.36</v>
      </c>
      <c r="U26" s="37"/>
      <c r="V26" s="37"/>
      <c r="W26" s="89">
        <v>45108</v>
      </c>
      <c r="X26" s="53"/>
      <c r="Y26" s="38"/>
      <c r="Z26" s="37"/>
      <c r="AA26" s="37"/>
      <c r="AB26" s="42"/>
      <c r="AC26" s="58"/>
      <c r="AD26" s="38"/>
      <c r="AE26" s="53"/>
      <c r="AF26" s="123"/>
    </row>
    <row r="27" spans="1:38" s="33" customFormat="1" ht="24.9" customHeight="1" x14ac:dyDescent="0.25">
      <c r="A27" s="102"/>
      <c r="B27" s="104"/>
      <c r="C27" s="107"/>
      <c r="D27" s="113"/>
      <c r="E27" s="137"/>
      <c r="F27" s="139"/>
      <c r="G27" s="110"/>
      <c r="H27" s="110"/>
      <c r="I27" s="121"/>
      <c r="J27" s="35"/>
      <c r="K27" s="36"/>
      <c r="L27" s="79">
        <f t="shared" si="8"/>
        <v>0.37</v>
      </c>
      <c r="M27" s="89">
        <f t="shared" si="9"/>
        <v>45383</v>
      </c>
      <c r="N27" s="79">
        <f>S27</f>
        <v>0</v>
      </c>
      <c r="O27" s="36" t="str">
        <f>IF(N27&gt;0,W27,"")</f>
        <v/>
      </c>
      <c r="P27" s="35"/>
      <c r="Q27" s="36"/>
      <c r="R27" s="37">
        <v>5.36</v>
      </c>
      <c r="S27" s="79"/>
      <c r="T27" s="79">
        <v>0.37</v>
      </c>
      <c r="U27" s="37"/>
      <c r="V27" s="37"/>
      <c r="W27" s="89">
        <v>45383</v>
      </c>
      <c r="X27" s="53"/>
      <c r="Y27" s="38"/>
      <c r="Z27" s="37"/>
      <c r="AA27" s="37"/>
      <c r="AB27" s="42"/>
      <c r="AC27" s="58"/>
      <c r="AD27" s="38"/>
      <c r="AE27" s="53"/>
      <c r="AF27" s="123"/>
    </row>
    <row r="28" spans="1:38" s="33" customFormat="1" ht="24.9" customHeight="1" x14ac:dyDescent="0.25">
      <c r="A28" s="102"/>
      <c r="B28" s="104"/>
      <c r="C28" s="107"/>
      <c r="D28" s="113"/>
      <c r="E28" s="137"/>
      <c r="F28" s="139"/>
      <c r="G28" s="110"/>
      <c r="H28" s="110"/>
      <c r="I28" s="121"/>
      <c r="J28" s="35">
        <f>U28</f>
        <v>0</v>
      </c>
      <c r="K28" s="36" t="str">
        <f>IF(J28&gt;0,W28,"")</f>
        <v/>
      </c>
      <c r="L28" s="79">
        <f>T28</f>
        <v>0.37</v>
      </c>
      <c r="M28" s="89">
        <f>IF(L28&gt;0,W28,"")</f>
        <v>45474</v>
      </c>
      <c r="N28" s="79">
        <f t="shared" si="10"/>
        <v>0</v>
      </c>
      <c r="O28" s="36" t="str">
        <f t="shared" si="11"/>
        <v/>
      </c>
      <c r="P28" s="35"/>
      <c r="Q28" s="36"/>
      <c r="R28" s="37">
        <v>5.36</v>
      </c>
      <c r="S28" s="79"/>
      <c r="T28" s="79">
        <v>0.37</v>
      </c>
      <c r="U28" s="37"/>
      <c r="V28" s="37"/>
      <c r="W28" s="89">
        <v>45474</v>
      </c>
      <c r="X28" s="53"/>
      <c r="Y28" s="38"/>
      <c r="Z28" s="37"/>
      <c r="AA28" s="37"/>
      <c r="AB28" s="42"/>
      <c r="AC28" s="58"/>
      <c r="AD28" s="38"/>
      <c r="AE28" s="53"/>
      <c r="AF28" s="123"/>
      <c r="AG28" s="39"/>
    </row>
    <row r="29" spans="1:38" s="49" customFormat="1" ht="18" customHeight="1" x14ac:dyDescent="0.25">
      <c r="A29" s="141" t="s">
        <v>12</v>
      </c>
      <c r="B29" s="141"/>
      <c r="C29" s="144" t="s">
        <v>47</v>
      </c>
      <c r="D29" s="145"/>
      <c r="E29" s="145"/>
      <c r="F29" s="145"/>
      <c r="G29" s="145"/>
      <c r="H29" s="145"/>
      <c r="I29" s="145"/>
      <c r="J29" s="145"/>
      <c r="K29" s="146"/>
      <c r="L29" s="151" t="s">
        <v>46</v>
      </c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3"/>
      <c r="X29" s="150" t="s">
        <v>48</v>
      </c>
      <c r="Y29" s="150"/>
      <c r="Z29" s="150"/>
      <c r="AA29" s="150"/>
      <c r="AB29" s="134" t="s">
        <v>33</v>
      </c>
      <c r="AC29" s="142">
        <f>AC12+AC20</f>
        <v>560793.70600000001</v>
      </c>
      <c r="AD29" s="142">
        <f>AD12</f>
        <v>0</v>
      </c>
      <c r="AE29" s="126">
        <f>AC29+AD29</f>
        <v>560793.70600000001</v>
      </c>
      <c r="AF29" s="126"/>
      <c r="AG29" s="48"/>
    </row>
    <row r="30" spans="1:38" s="49" customFormat="1" ht="18" customHeight="1" x14ac:dyDescent="0.25">
      <c r="A30" s="141"/>
      <c r="B30" s="141"/>
      <c r="C30" s="147"/>
      <c r="D30" s="148"/>
      <c r="E30" s="148"/>
      <c r="F30" s="148"/>
      <c r="G30" s="148"/>
      <c r="H30" s="148"/>
      <c r="I30" s="148"/>
      <c r="J30" s="148"/>
      <c r="K30" s="149"/>
      <c r="L30" s="154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6"/>
      <c r="X30" s="150" t="s">
        <v>32</v>
      </c>
      <c r="Y30" s="150"/>
      <c r="Z30" s="150"/>
      <c r="AA30" s="150"/>
      <c r="AB30" s="135"/>
      <c r="AC30" s="143"/>
      <c r="AD30" s="143"/>
      <c r="AE30" s="126"/>
      <c r="AF30" s="126"/>
      <c r="AG30" s="48"/>
    </row>
    <row r="31" spans="1:38" x14ac:dyDescent="0.25">
      <c r="AG31" s="28"/>
    </row>
    <row r="32" spans="1:38" x14ac:dyDescent="0.25">
      <c r="X32" s="50" t="s">
        <v>28</v>
      </c>
      <c r="AG32" s="28"/>
    </row>
  </sheetData>
  <mergeCells count="55">
    <mergeCell ref="I4:AE4"/>
    <mergeCell ref="A29:B30"/>
    <mergeCell ref="AC29:AC30"/>
    <mergeCell ref="AD29:AD30"/>
    <mergeCell ref="A12:A19"/>
    <mergeCell ref="AF20:AF28"/>
    <mergeCell ref="C29:K30"/>
    <mergeCell ref="X29:AA29"/>
    <mergeCell ref="X30:AA30"/>
    <mergeCell ref="L29:W30"/>
    <mergeCell ref="AB29:AB30"/>
    <mergeCell ref="D12:D19"/>
    <mergeCell ref="E12:E19"/>
    <mergeCell ref="F12:F19"/>
    <mergeCell ref="G20:G28"/>
    <mergeCell ref="E20:E28"/>
    <mergeCell ref="F20:F28"/>
    <mergeCell ref="H20:H28"/>
    <mergeCell ref="I20:I28"/>
    <mergeCell ref="AE29:AF30"/>
    <mergeCell ref="AF6:AF7"/>
    <mergeCell ref="D6:D7"/>
    <mergeCell ref="AB6:AB7"/>
    <mergeCell ref="E6:E7"/>
    <mergeCell ref="F6:F7"/>
    <mergeCell ref="G6:G7"/>
    <mergeCell ref="H6:I6"/>
    <mergeCell ref="J6:K6"/>
    <mergeCell ref="AA6:AA7"/>
    <mergeCell ref="AE6:AE7"/>
    <mergeCell ref="AC6:AD6"/>
    <mergeCell ref="X6:X7"/>
    <mergeCell ref="R6:W6"/>
    <mergeCell ref="I12:I19"/>
    <mergeCell ref="AF12:AF19"/>
    <mergeCell ref="L6:M6"/>
    <mergeCell ref="Y6:Z6"/>
    <mergeCell ref="A20:A28"/>
    <mergeCell ref="B20:B28"/>
    <mergeCell ref="C20:C28"/>
    <mergeCell ref="H12:H19"/>
    <mergeCell ref="C12:C19"/>
    <mergeCell ref="D20:D28"/>
    <mergeCell ref="G12:G19"/>
    <mergeCell ref="B12:B19"/>
    <mergeCell ref="A1:F1"/>
    <mergeCell ref="G1:AF1"/>
    <mergeCell ref="A2:F2"/>
    <mergeCell ref="G2:AF2"/>
    <mergeCell ref="B6:B7"/>
    <mergeCell ref="C6:C7"/>
    <mergeCell ref="N6:O6"/>
    <mergeCell ref="P6:Q6"/>
    <mergeCell ref="A6:A7"/>
    <mergeCell ref="A5:AF5"/>
  </mergeCells>
  <phoneticPr fontId="0" type="noConversion"/>
  <pageMargins left="0.21" right="0.2" top="0.19" bottom="0.17" header="0.2" footer="0.1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Kinh phi HTT</vt:lpstr>
      <vt:lpstr>Sheet1</vt:lpstr>
      <vt:lpstr>Sheet2</vt:lpstr>
      <vt:lpstr>'Kinh phi HTT'!Print_Titles</vt:lpstr>
    </vt:vector>
  </TitlesOfParts>
  <Company>SNV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LDAP2</dc:creator>
  <cp:lastModifiedBy>HP</cp:lastModifiedBy>
  <cp:lastPrinted>2024-12-27T00:33:59Z</cp:lastPrinted>
  <dcterms:created xsi:type="dcterms:W3CDTF">2008-02-25T07:39:37Z</dcterms:created>
  <dcterms:modified xsi:type="dcterms:W3CDTF">2024-12-31T01:20:27Z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ede70b15f40b41daba16384ceb342ddb.psdsxs" Id="R222839712e0a4e6a" /></Relationships>
</file>