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5b1a1a79b772479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636"/>
  </bookViews>
  <sheets>
    <sheet name="PB" sheetId="3" r:id="rId1"/>
  </sheets>
  <definedNames>
    <definedName name="_xlnm.Print_Titles" localSheetId="0">PB!$7:$8</definedName>
  </definedNames>
  <calcPr calcId="144525" fullCalcOnLoad="1"/>
</workbook>
</file>

<file path=xl/calcChain.xml><?xml version="1.0" encoding="utf-8"?>
<calcChain xmlns="http://schemas.openxmlformats.org/spreadsheetml/2006/main">
  <c r="I11" i="3" l="1"/>
  <c r="J11" i="3"/>
  <c r="H11" i="3"/>
  <c r="H9" i="3"/>
  <c r="K13" i="3"/>
  <c r="K14" i="3"/>
  <c r="M14" i="3"/>
  <c r="K15" i="3"/>
  <c r="K16" i="3"/>
  <c r="K11" i="3"/>
  <c r="M16" i="3"/>
  <c r="K17" i="3"/>
  <c r="M17" i="3"/>
  <c r="K18" i="3"/>
  <c r="M18" i="3"/>
  <c r="K19" i="3"/>
  <c r="M19" i="3"/>
  <c r="K20" i="3"/>
  <c r="M20" i="3"/>
  <c r="K12" i="3"/>
  <c r="K10" i="3"/>
  <c r="K9" i="3"/>
  <c r="M15" i="3"/>
  <c r="I9" i="3"/>
  <c r="J9" i="3"/>
  <c r="M13" i="3"/>
</calcChain>
</file>

<file path=xl/comments1.xml><?xml version="1.0" encoding="utf-8"?>
<comments xmlns="http://schemas.openxmlformats.org/spreadsheetml/2006/main">
  <authors>
    <author>SNN-NVHLAM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SNN-NVHLAM: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<sst xmlns="http://schemas.openxmlformats.org/spreadsheetml/2006/main" count="85" uniqueCount="64">
  <si>
    <t xml:space="preserve">Dự án nhóm </t>
  </si>
  <si>
    <t>Địa điểm xây dựng</t>
  </si>
  <si>
    <t>Năng lực thiết kế</t>
  </si>
  <si>
    <t>Ghi chú</t>
  </si>
  <si>
    <t>ĐVT: triệu đồng</t>
  </si>
  <si>
    <t>Nhóm C</t>
  </si>
  <si>
    <t>Mang Thít</t>
  </si>
  <si>
    <t>Tổng mức đầu tư</t>
  </si>
  <si>
    <t xml:space="preserve">PHỤ LỤC </t>
  </si>
  <si>
    <t>Số TT</t>
  </si>
  <si>
    <t>Nội dung chi tiết</t>
  </si>
  <si>
    <t>Tổng mức đầu tư theo tính toán</t>
  </si>
  <si>
    <t>NGUỒN VỐN: QUỸ PHÁT TRIỂN HOẠT ĐỘNG SỰ NGHIỆP TRUNG TÂM NƯỚC SẠCH VÀ VSMT NÔNG THÔN</t>
  </si>
  <si>
    <t>A</t>
  </si>
  <si>
    <t>B</t>
  </si>
  <si>
    <t>Danh mục công trình thực hiện đầu tư</t>
  </si>
  <si>
    <t>Trà Ôn</t>
  </si>
  <si>
    <t>Nâng cấp, mở rộng trạm cấp nước Tân Hạnh 2 xã Tân Hạnh huyện Long Hồ tỉnh Vĩnh Long</t>
  </si>
  <si>
    <t>Long Hồ</t>
  </si>
  <si>
    <r>
      <t>Xây dựng mới cụm xử lý 50m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/h. Nâng cấp, mở rộng đường ống chính và các công trình phụ trợ</t>
    </r>
  </si>
  <si>
    <t>DANH MỤC CÔNG TRÌNH THỰC HIỆN ĐẦU TƯ NĂM 2025</t>
  </si>
  <si>
    <t>Đang thi công</t>
  </si>
  <si>
    <t>CÔNG TRÌNH KHỞI CÔNG VÀ HOÀN THÀNH NĂM 2025</t>
  </si>
  <si>
    <t>Bình Tân</t>
  </si>
  <si>
    <t>2022-2025</t>
  </si>
  <si>
    <t>Nâng cấp, mở rộng trạm cấp nước Thuận Phú B, xã Thuận An, thị xã Bình Minh, tỉnh Vĩnh Long</t>
  </si>
  <si>
    <t>TX Bình Minh</t>
  </si>
  <si>
    <r>
      <t>Lắp lamen cụm bê tông CT 30m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/h, Nâng cấp, mở rộng đường ống chính và các công trình phụ trợ.</t>
    </r>
  </si>
  <si>
    <t>Nâng cấp, mở rộng trạm cấp nước  xã Trung An, huyện Vũng Liêm, tỉnh Vĩnh Long</t>
  </si>
  <si>
    <t>Vũng Liêm</t>
  </si>
  <si>
    <r>
      <t>Lắp lamen bể BTCT 30m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/h, 02 bể Inox 15m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/h, nâng cấp, mở rộng đường ống chính và các công trình phụ trợ</t>
    </r>
  </si>
  <si>
    <t>Nâng cấp, mở rộng trạm cấp nước xã Tân Lược, huyện Bình Tân, tỉnh Vĩnh Long</t>
  </si>
  <si>
    <r>
      <t>Nâng bể, lắp lamen BTCT 20m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/h. Nâng cấp, mở rộng đường ống chính và các công trình phụ trợ.</t>
    </r>
  </si>
  <si>
    <t>Nâng cấp, mở rộng trạm cấp nước xã Đông Thành, thị xã Bình Minh, tỉnh Vĩnh Long</t>
  </si>
  <si>
    <r>
      <t>Lắp lamen cụm BTCT 30m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/h, BTCT 20m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/h. Duy tu bảo dưỡng nâng cấp các công trình phụ trợ.</t>
    </r>
  </si>
  <si>
    <t>Nâng cấp, mở rộng đường ống chính và các công trình phụ trợ</t>
  </si>
  <si>
    <t>Nâng cấp, mở rộng  trạm cấp nước xã Tân Hưng, huyện Bình Tân, tỉnh Vĩnh Long</t>
  </si>
  <si>
    <t>Nâng cấp, mở rộng trạm cấp nước xã Trà Côn, huyện Trà Ôn, tỉnh Vĩnh Long</t>
  </si>
  <si>
    <t>Nâng cấp, mở rộng đường ống chính, bơm cấp I,II và các công trình phụ trợ.</t>
  </si>
  <si>
    <t>Nâng cấp, mở rộng trạm cấp nước xã Thới Hòa, huyện Trà Ôn, tỉnh Vĩnh Long</t>
  </si>
  <si>
    <r>
      <t>Cải tạo, nâng cấp bể BTCT 15m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/h, lắp lamen, thay ống công nghệ. Nâng cấp, mở rộng đường ống chính và các công trình phụ trợ.</t>
    </r>
  </si>
  <si>
    <t>Nâng cấp, mở rộng trạm cấp nước Mỹ An 2, xã Mỹ An, huyện Mang Thít, tỉnh Vĩnh Long</t>
  </si>
  <si>
    <r>
      <t>Cải tạo, nâng cấp bể BTCT 15m</t>
    </r>
    <r>
      <rPr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/h, lắp lamen, nâng cấp, mở rộng đường ống chính, duy tu bảo dưỡng các công trình phụ trợ.</t>
    </r>
  </si>
  <si>
    <t>Nâng cấp công suất trạm cấp nước xã Nhơn Phú, huyện Mang Thít, tỉnh Vĩnh Long</t>
  </si>
  <si>
    <t>Nâng cấp công suất cụm xử lý, thay bơm; Duy tu, cải tạo các hạng mục phụ trợ; mở rộng 8.500m ống.</t>
  </si>
  <si>
    <t>Đã thực hiện năm 2024</t>
  </si>
  <si>
    <t>CÔNG TRÌNH KHỞI CÔNG NĂM 2024 VÀ HOÀN THÀNH NĂM 2025</t>
  </si>
  <si>
    <t>Quyết định phê duyệt báo cáo kinh tế kỹ thuật</t>
  </si>
  <si>
    <t>Kế hoạch vốn năm 2025</t>
  </si>
  <si>
    <t>Mở rộng tuyến ống trạm cấp nước xã Loan Mỹ huyện Tam Bình, tỉnh Vĩnh Long</t>
  </si>
  <si>
    <t>Tam Bình</t>
  </si>
  <si>
    <t>Mở rộng tuyến ống cấp nước</t>
  </si>
  <si>
    <t>765/QĐ-NS&amp;VSMTNT ngày 28/12/2023</t>
  </si>
  <si>
    <t>827/QĐ-NS&amp;VSMTNT ngày 26/12/2024</t>
  </si>
  <si>
    <t>739/QĐ-NS&amp;VSMTNT ngày 09/10/2024</t>
  </si>
  <si>
    <t>744/QĐ-NS&amp;VSMTNT ngày 11/10/2024</t>
  </si>
  <si>
    <t>820/QĐ-NS&amp;VSMTNT ngày 23/12/2024</t>
  </si>
  <si>
    <t>613/QĐ-NS&amp;VSMTNT ngày 13/8/2024</t>
  </si>
  <si>
    <t>612/QĐ-NS&amp;VSMTNT ngày 12/8/2024</t>
  </si>
  <si>
    <t>809/QĐ-NS&amp;VSMTNT ngày 10/12/2024</t>
  </si>
  <si>
    <t>805/QĐ-NS&amp;VSMTNT ngày 02/12/2024</t>
  </si>
  <si>
    <t>27/QĐ-NS&amp;VSMTNT ngày 14/01/2025</t>
  </si>
  <si>
    <t>830/QĐ-NS&amp;VSMTNT ngày 30/12/2024</t>
  </si>
  <si>
    <t>(Kèm theo Quyết định số: 192/QĐ-UBND  ngày 10/02/2025 của Chủ tịch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</si>
</sst>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2" formatCode="_-* #,##0.00\ _€_-;\-* #,##0.00\ _€_-;_-* &quot;-&quot;??\ _€_-;_-@_-"/>
    <numFmt numFmtId="173" formatCode="_-* #,##0\ _₫_-;\-* #,##0\ _₫_-;_-* &quot;-&quot;??\ _₫_-;_-@_-"/>
    <numFmt numFmtId="175" formatCode="_(* #,##0_);_(* \(#,##0\);_(* &quot;-&quot;??_);_(@_)"/>
    <numFmt numFmtId="176" formatCode="_-* #,##0.0\ _₫_-;\-* #,##0.0\ _₫_-;_-* &quot;-&quot;??\ _₫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vertAlign val="superscript"/>
      <sz val="12"/>
      <name val="Times New Roman"/>
      <family val="1"/>
    </font>
    <font>
      <sz val="1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173" fontId="2" fillId="0" borderId="1" xfId="2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173" fontId="13" fillId="0" borderId="0" xfId="0" applyNumberFormat="1" applyFont="1" applyFill="1"/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176" fontId="13" fillId="0" borderId="0" xfId="0" applyNumberFormat="1" applyFont="1" applyFill="1" applyAlignment="1">
      <alignment horizontal="center"/>
    </xf>
    <xf numFmtId="173" fontId="9" fillId="0" borderId="1" xfId="2" applyNumberFormat="1" applyFont="1" applyFill="1" applyBorder="1" applyAlignment="1">
      <alignment horizontal="center" vertical="center" wrapText="1"/>
    </xf>
    <xf numFmtId="173" fontId="9" fillId="0" borderId="2" xfId="2" applyNumberFormat="1" applyFont="1" applyFill="1" applyBorder="1" applyAlignment="1">
      <alignment horizontal="center" vertical="center" wrapText="1"/>
    </xf>
    <xf numFmtId="173" fontId="9" fillId="0" borderId="0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73" fontId="15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3" fontId="2" fillId="0" borderId="4" xfId="4" quotePrefix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justify" vertical="center" wrapText="1"/>
    </xf>
    <xf numFmtId="173" fontId="2" fillId="0" borderId="4" xfId="2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73" fontId="1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3" fontId="13" fillId="0" borderId="4" xfId="0" applyNumberFormat="1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left" vertical="center" wrapText="1"/>
    </xf>
    <xf numFmtId="3" fontId="2" fillId="0" borderId="4" xfId="4" applyNumberFormat="1" applyFont="1" applyFill="1" applyBorder="1" applyAlignment="1">
      <alignment horizontal="center" vertical="center" wrapText="1"/>
    </xf>
    <xf numFmtId="175" fontId="13" fillId="0" borderId="4" xfId="1" applyNumberFormat="1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5" xfId="4" applyNumberFormat="1" applyFont="1" applyFill="1" applyBorder="1" applyAlignment="1">
      <alignment horizontal="center" vertical="center" wrapText="1"/>
    </xf>
    <xf numFmtId="173" fontId="13" fillId="0" borderId="5" xfId="0" applyNumberFormat="1" applyFont="1" applyFill="1" applyBorder="1" applyAlignment="1">
      <alignment horizontal="center" vertical="center" wrapText="1"/>
    </xf>
    <xf numFmtId="173" fontId="2" fillId="0" borderId="5" xfId="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173" fontId="15" fillId="0" borderId="8" xfId="0" applyNumberFormat="1" applyFont="1" applyFill="1" applyBorder="1" applyAlignment="1">
      <alignment horizontal="center" vertical="center" wrapText="1"/>
    </xf>
    <xf numFmtId="173" fontId="15" fillId="0" borderId="6" xfId="0" applyNumberFormat="1" applyFont="1" applyFill="1" applyBorder="1" applyAlignment="1">
      <alignment horizontal="center" vertical="center" wrapText="1"/>
    </xf>
    <xf numFmtId="173" fontId="15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">
    <cellStyle name="Comma" xfId="1" builtinId="3"/>
    <cellStyle name="Comma 14" xfId="2"/>
    <cellStyle name="Normal" xfId="0" builtinId="0"/>
    <cellStyle name="Normal 2" xfId="3"/>
    <cellStyle name="Normal_Bieu mau (CV 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tabSelected="1" zoomScale="90" zoomScaleNormal="90" workbookViewId="0">
      <selection activeCell="A4" sqref="A4:L4"/>
    </sheetView>
  </sheetViews>
  <sheetFormatPr defaultColWidth="9.109375" defaultRowHeight="15.6" x14ac:dyDescent="0.3"/>
  <cols>
    <col min="1" max="1" width="4" style="2" customWidth="1"/>
    <col min="2" max="2" width="52" style="4" customWidth="1"/>
    <col min="3" max="3" width="9.109375" style="5"/>
    <col min="4" max="4" width="10.6640625" style="2" customWidth="1"/>
    <col min="5" max="5" width="38.5546875" style="2" customWidth="1"/>
    <col min="6" max="6" width="19.33203125" style="2" customWidth="1"/>
    <col min="7" max="7" width="52" style="2" hidden="1" customWidth="1"/>
    <col min="8" max="8" width="12" style="2" customWidth="1"/>
    <col min="9" max="9" width="11.6640625" style="6" hidden="1" customWidth="1"/>
    <col min="10" max="11" width="11.6640625" style="6" customWidth="1"/>
    <col min="12" max="12" width="10.88671875" style="2" customWidth="1"/>
    <col min="13" max="13" width="10.6640625" style="2" hidden="1" customWidth="1"/>
    <col min="14" max="14" width="16.88671875" style="2" bestFit="1" customWidth="1"/>
    <col min="15" max="16384" width="9.109375" style="2"/>
  </cols>
  <sheetData>
    <row r="1" spans="1:14" ht="17.399999999999999" x14ac:dyDescent="0.3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17.399999999999999" x14ac:dyDescent="0.3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16.8" x14ac:dyDescent="0.3">
      <c r="A3" s="50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16.8" x14ac:dyDescent="0.3">
      <c r="A4" s="41" t="s">
        <v>63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6.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x14ac:dyDescent="0.3">
      <c r="L6" s="7" t="s">
        <v>4</v>
      </c>
    </row>
    <row r="7" spans="1:14" s="8" customFormat="1" ht="28.5" customHeight="1" x14ac:dyDescent="0.3">
      <c r="A7" s="42" t="s">
        <v>9</v>
      </c>
      <c r="B7" s="43" t="s">
        <v>15</v>
      </c>
      <c r="C7" s="42" t="s">
        <v>0</v>
      </c>
      <c r="D7" s="42" t="s">
        <v>1</v>
      </c>
      <c r="E7" s="42" t="s">
        <v>2</v>
      </c>
      <c r="F7" s="43" t="s">
        <v>47</v>
      </c>
      <c r="G7" s="43" t="s">
        <v>10</v>
      </c>
      <c r="H7" s="46" t="s">
        <v>7</v>
      </c>
      <c r="I7" s="46" t="s">
        <v>11</v>
      </c>
      <c r="J7" s="47" t="s">
        <v>45</v>
      </c>
      <c r="K7" s="47" t="s">
        <v>48</v>
      </c>
      <c r="L7" s="42" t="s">
        <v>3</v>
      </c>
    </row>
    <row r="8" spans="1:14" s="8" customFormat="1" ht="28.5" customHeight="1" x14ac:dyDescent="0.3">
      <c r="A8" s="42"/>
      <c r="B8" s="44"/>
      <c r="C8" s="42"/>
      <c r="D8" s="42"/>
      <c r="E8" s="42"/>
      <c r="F8" s="44"/>
      <c r="G8" s="44"/>
      <c r="H8" s="46"/>
      <c r="I8" s="46"/>
      <c r="J8" s="48"/>
      <c r="K8" s="48"/>
      <c r="L8" s="42"/>
    </row>
    <row r="9" spans="1:14" ht="39.75" customHeight="1" x14ac:dyDescent="0.3">
      <c r="A9" s="13" t="s">
        <v>13</v>
      </c>
      <c r="B9" s="14" t="s">
        <v>46</v>
      </c>
      <c r="C9" s="13"/>
      <c r="D9" s="13"/>
      <c r="E9" s="13"/>
      <c r="F9" s="13"/>
      <c r="G9" s="13"/>
      <c r="H9" s="15">
        <f>SUM(H10:H10)</f>
        <v>7700</v>
      </c>
      <c r="I9" s="15">
        <f>SUM(I10:I10)</f>
        <v>4545</v>
      </c>
      <c r="J9" s="15">
        <f>SUM(J10:J10)</f>
        <v>2492.1495129999998</v>
      </c>
      <c r="K9" s="15">
        <f>SUM(K10:K10)</f>
        <v>5207.8504869999997</v>
      </c>
      <c r="L9" s="13"/>
    </row>
    <row r="10" spans="1:14" s="8" customFormat="1" ht="49.8" x14ac:dyDescent="0.3">
      <c r="A10" s="16">
        <v>1</v>
      </c>
      <c r="B10" s="17" t="s">
        <v>17</v>
      </c>
      <c r="C10" s="18" t="s">
        <v>5</v>
      </c>
      <c r="D10" s="16" t="s">
        <v>18</v>
      </c>
      <c r="E10" s="19" t="s">
        <v>19</v>
      </c>
      <c r="F10" s="20" t="s">
        <v>52</v>
      </c>
      <c r="G10" s="21"/>
      <c r="H10" s="22">
        <v>7700</v>
      </c>
      <c r="I10" s="22">
        <v>4545</v>
      </c>
      <c r="J10" s="22">
        <v>2492.1495129999998</v>
      </c>
      <c r="K10" s="22">
        <f>H10-J10</f>
        <v>5207.8504869999997</v>
      </c>
      <c r="L10" s="23" t="s">
        <v>21</v>
      </c>
      <c r="N10" s="9"/>
    </row>
    <row r="11" spans="1:14" ht="39" customHeight="1" x14ac:dyDescent="0.3">
      <c r="A11" s="24" t="s">
        <v>14</v>
      </c>
      <c r="B11" s="25" t="s">
        <v>22</v>
      </c>
      <c r="C11" s="24"/>
      <c r="D11" s="24"/>
      <c r="E11" s="24"/>
      <c r="F11" s="24"/>
      <c r="G11" s="24"/>
      <c r="H11" s="26">
        <f>SUM(H12:H21)</f>
        <v>23941.162192000003</v>
      </c>
      <c r="I11" s="26">
        <f>SUM(I12:I21)</f>
        <v>19950</v>
      </c>
      <c r="J11" s="26">
        <f>SUM(J12:J21)</f>
        <v>0</v>
      </c>
      <c r="K11" s="26">
        <f>SUM(K12:K21)</f>
        <v>23941.162192000003</v>
      </c>
      <c r="L11" s="24"/>
    </row>
    <row r="12" spans="1:14" ht="46.8" x14ac:dyDescent="0.3">
      <c r="A12" s="27">
        <v>1</v>
      </c>
      <c r="B12" s="17" t="s">
        <v>43</v>
      </c>
      <c r="C12" s="18" t="s">
        <v>5</v>
      </c>
      <c r="D12" s="16" t="s">
        <v>6</v>
      </c>
      <c r="E12" s="19" t="s">
        <v>44</v>
      </c>
      <c r="F12" s="20" t="s">
        <v>53</v>
      </c>
      <c r="G12" s="24"/>
      <c r="H12" s="22">
        <v>3452.0504879999999</v>
      </c>
      <c r="I12" s="26"/>
      <c r="J12" s="26"/>
      <c r="K12" s="28">
        <f>H12-J12</f>
        <v>3452.0504879999999</v>
      </c>
      <c r="L12" s="23"/>
    </row>
    <row r="13" spans="1:14" ht="49.8" x14ac:dyDescent="0.3">
      <c r="A13" s="27">
        <v>2</v>
      </c>
      <c r="B13" s="29" t="s">
        <v>25</v>
      </c>
      <c r="C13" s="18" t="s">
        <v>5</v>
      </c>
      <c r="D13" s="16" t="s">
        <v>26</v>
      </c>
      <c r="E13" s="19" t="s">
        <v>27</v>
      </c>
      <c r="F13" s="27" t="s">
        <v>54</v>
      </c>
      <c r="G13" s="30" t="s">
        <v>24</v>
      </c>
      <c r="H13" s="31">
        <v>1991.920061</v>
      </c>
      <c r="I13" s="22">
        <v>2000</v>
      </c>
      <c r="J13" s="22"/>
      <c r="K13" s="28">
        <f t="shared" ref="K13:K20" si="0">H13-J13</f>
        <v>1991.920061</v>
      </c>
      <c r="L13" s="23"/>
      <c r="M13" s="1">
        <f>K13</f>
        <v>1991.920061</v>
      </c>
    </row>
    <row r="14" spans="1:14" ht="52.8" x14ac:dyDescent="0.3">
      <c r="A14" s="16">
        <v>3</v>
      </c>
      <c r="B14" s="29" t="s">
        <v>28</v>
      </c>
      <c r="C14" s="18" t="s">
        <v>5</v>
      </c>
      <c r="D14" s="16" t="s">
        <v>29</v>
      </c>
      <c r="E14" s="19" t="s">
        <v>30</v>
      </c>
      <c r="F14" s="27" t="s">
        <v>55</v>
      </c>
      <c r="G14" s="30" t="s">
        <v>24</v>
      </c>
      <c r="H14" s="31">
        <v>2000</v>
      </c>
      <c r="I14" s="22">
        <v>2000</v>
      </c>
      <c r="J14" s="22"/>
      <c r="K14" s="28">
        <f t="shared" si="0"/>
        <v>2000</v>
      </c>
      <c r="L14" s="23"/>
      <c r="M14" s="1">
        <f t="shared" ref="M14:M20" si="1">K14</f>
        <v>2000</v>
      </c>
    </row>
    <row r="15" spans="1:14" ht="49.8" x14ac:dyDescent="0.3">
      <c r="A15" s="27">
        <v>4</v>
      </c>
      <c r="B15" s="29" t="s">
        <v>31</v>
      </c>
      <c r="C15" s="18" t="s">
        <v>5</v>
      </c>
      <c r="D15" s="16" t="s">
        <v>23</v>
      </c>
      <c r="E15" s="19" t="s">
        <v>32</v>
      </c>
      <c r="F15" s="27" t="s">
        <v>56</v>
      </c>
      <c r="G15" s="30" t="s">
        <v>24</v>
      </c>
      <c r="H15" s="31">
        <v>3300</v>
      </c>
      <c r="I15" s="22">
        <v>3300</v>
      </c>
      <c r="J15" s="22"/>
      <c r="K15" s="28">
        <f t="shared" si="0"/>
        <v>3300</v>
      </c>
      <c r="L15" s="23"/>
      <c r="M15" s="1">
        <f t="shared" si="1"/>
        <v>3300</v>
      </c>
    </row>
    <row r="16" spans="1:14" ht="52.8" x14ac:dyDescent="0.3">
      <c r="A16" s="27">
        <v>5</v>
      </c>
      <c r="B16" s="29" t="s">
        <v>33</v>
      </c>
      <c r="C16" s="18" t="s">
        <v>5</v>
      </c>
      <c r="D16" s="16" t="s">
        <v>26</v>
      </c>
      <c r="E16" s="19" t="s">
        <v>34</v>
      </c>
      <c r="F16" s="27" t="s">
        <v>57</v>
      </c>
      <c r="G16" s="30" t="s">
        <v>24</v>
      </c>
      <c r="H16" s="31">
        <v>1800</v>
      </c>
      <c r="I16" s="22">
        <v>1800</v>
      </c>
      <c r="J16" s="22"/>
      <c r="K16" s="28">
        <f t="shared" si="0"/>
        <v>1800</v>
      </c>
      <c r="L16" s="23"/>
      <c r="M16" s="11">
        <f t="shared" si="1"/>
        <v>1800</v>
      </c>
    </row>
    <row r="17" spans="1:13" ht="46.8" x14ac:dyDescent="0.3">
      <c r="A17" s="16">
        <v>6</v>
      </c>
      <c r="B17" s="29" t="s">
        <v>36</v>
      </c>
      <c r="C17" s="18" t="s">
        <v>5</v>
      </c>
      <c r="D17" s="16" t="s">
        <v>23</v>
      </c>
      <c r="E17" s="19" t="s">
        <v>35</v>
      </c>
      <c r="F17" s="27" t="s">
        <v>58</v>
      </c>
      <c r="G17" s="30" t="s">
        <v>24</v>
      </c>
      <c r="H17" s="31">
        <v>2987.3387240000002</v>
      </c>
      <c r="I17" s="22">
        <v>3000</v>
      </c>
      <c r="J17" s="22"/>
      <c r="K17" s="28">
        <f t="shared" si="0"/>
        <v>2987.3387240000002</v>
      </c>
      <c r="L17" s="23"/>
      <c r="M17" s="10">
        <f t="shared" si="1"/>
        <v>2987.3387240000002</v>
      </c>
    </row>
    <row r="18" spans="1:13" ht="46.8" x14ac:dyDescent="0.3">
      <c r="A18" s="27">
        <v>7</v>
      </c>
      <c r="B18" s="29" t="s">
        <v>37</v>
      </c>
      <c r="C18" s="18" t="s">
        <v>5</v>
      </c>
      <c r="D18" s="16" t="s">
        <v>16</v>
      </c>
      <c r="E18" s="19" t="s">
        <v>38</v>
      </c>
      <c r="F18" s="27" t="s">
        <v>59</v>
      </c>
      <c r="G18" s="30" t="s">
        <v>24</v>
      </c>
      <c r="H18" s="31">
        <v>1976.567317</v>
      </c>
      <c r="I18" s="22">
        <v>2000</v>
      </c>
      <c r="J18" s="22"/>
      <c r="K18" s="28">
        <f t="shared" si="0"/>
        <v>1976.567317</v>
      </c>
      <c r="L18" s="23"/>
      <c r="M18" s="10">
        <f t="shared" si="1"/>
        <v>1976.567317</v>
      </c>
    </row>
    <row r="19" spans="1:13" ht="65.400000000000006" x14ac:dyDescent="0.3">
      <c r="A19" s="27">
        <v>8</v>
      </c>
      <c r="B19" s="29" t="s">
        <v>39</v>
      </c>
      <c r="C19" s="18" t="s">
        <v>5</v>
      </c>
      <c r="D19" s="16" t="s">
        <v>16</v>
      </c>
      <c r="E19" s="19" t="s">
        <v>40</v>
      </c>
      <c r="F19" s="27" t="s">
        <v>60</v>
      </c>
      <c r="G19" s="30" t="s">
        <v>24</v>
      </c>
      <c r="H19" s="31">
        <v>2116.7516169999999</v>
      </c>
      <c r="I19" s="22">
        <v>2200</v>
      </c>
      <c r="J19" s="22"/>
      <c r="K19" s="28">
        <f t="shared" si="0"/>
        <v>2116.7516169999999</v>
      </c>
      <c r="L19" s="23"/>
      <c r="M19" s="10">
        <f t="shared" si="1"/>
        <v>2116.7516169999999</v>
      </c>
    </row>
    <row r="20" spans="1:13" ht="65.400000000000006" x14ac:dyDescent="0.3">
      <c r="A20" s="16">
        <v>9</v>
      </c>
      <c r="B20" s="29" t="s">
        <v>41</v>
      </c>
      <c r="C20" s="18" t="s">
        <v>5</v>
      </c>
      <c r="D20" s="16" t="s">
        <v>6</v>
      </c>
      <c r="E20" s="19" t="s">
        <v>42</v>
      </c>
      <c r="F20" s="27" t="s">
        <v>62</v>
      </c>
      <c r="G20" s="30" t="s">
        <v>24</v>
      </c>
      <c r="H20" s="31">
        <v>3628.4451989999998</v>
      </c>
      <c r="I20" s="22">
        <v>3650</v>
      </c>
      <c r="J20" s="22"/>
      <c r="K20" s="28">
        <f t="shared" si="0"/>
        <v>3628.4451989999998</v>
      </c>
      <c r="L20" s="23"/>
      <c r="M20" s="11">
        <f t="shared" si="1"/>
        <v>3628.4451989999998</v>
      </c>
    </row>
    <row r="21" spans="1:13" ht="57" customHeight="1" x14ac:dyDescent="0.3">
      <c r="A21" s="32">
        <v>10</v>
      </c>
      <c r="B21" s="33" t="s">
        <v>49</v>
      </c>
      <c r="C21" s="34" t="s">
        <v>5</v>
      </c>
      <c r="D21" s="35" t="s">
        <v>50</v>
      </c>
      <c r="E21" s="36" t="s">
        <v>51</v>
      </c>
      <c r="F21" s="32" t="s">
        <v>61</v>
      </c>
      <c r="G21" s="37"/>
      <c r="H21" s="38">
        <v>688.08878600000003</v>
      </c>
      <c r="I21" s="39"/>
      <c r="J21" s="39"/>
      <c r="K21" s="38">
        <v>688.08878600000003</v>
      </c>
      <c r="L21" s="40"/>
      <c r="M21" s="12"/>
    </row>
  </sheetData>
  <mergeCells count="16">
    <mergeCell ref="A1:L1"/>
    <mergeCell ref="F7:F8"/>
    <mergeCell ref="G7:G8"/>
    <mergeCell ref="H7:H8"/>
    <mergeCell ref="I7:I8"/>
    <mergeCell ref="J7:J8"/>
    <mergeCell ref="K7:K8"/>
    <mergeCell ref="L7:L8"/>
    <mergeCell ref="A2:L2"/>
    <mergeCell ref="A3:L3"/>
    <mergeCell ref="A4:L4"/>
    <mergeCell ref="A7:A8"/>
    <mergeCell ref="B7:B8"/>
    <mergeCell ref="C7:C8"/>
    <mergeCell ref="D7:D8"/>
    <mergeCell ref="E7:E8"/>
  </mergeCells>
  <printOptions horizontalCentered="1"/>
  <pageMargins left="0" right="0" top="0.5" bottom="0.25" header="0.3" footer="0.3"/>
  <pageSetup paperSize="9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</vt:lpstr>
      <vt:lpstr>PB!Print_Titles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HP</cp:lastModifiedBy>
  <cp:lastPrinted>2025-02-05T03:59:43Z</cp:lastPrinted>
  <dcterms:created xsi:type="dcterms:W3CDTF">2022-11-15T08:37:30Z</dcterms:created>
  <dcterms:modified xsi:type="dcterms:W3CDTF">2025-02-10T07:37:18Z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c54362187c464d72a119487812f9f7a3.psdsxs" Id="R6240b7f5b8b64995" /></Relationships>
</file>