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e0ccb13e45674669"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X26" i="1" l="1"/>
  <c r="S15" i="1" l="1"/>
  <c r="S14" i="1"/>
  <c r="S13" i="1"/>
  <c r="S12" i="1"/>
  <c r="S16" i="1"/>
  <c r="O22" i="1"/>
  <c r="O12" i="1"/>
  <c r="S21" i="1" l="1"/>
  <c r="S25" i="1"/>
  <c r="O25" i="1"/>
  <c r="S24" i="1"/>
  <c r="O24" i="1"/>
  <c r="S23" i="1"/>
  <c r="O23" i="1"/>
  <c r="S22" i="1"/>
  <c r="O21" i="1"/>
  <c r="S20" i="1"/>
  <c r="O20" i="1"/>
  <c r="S19" i="1"/>
  <c r="O19" i="1"/>
  <c r="S18" i="1"/>
  <c r="O18" i="1"/>
  <c r="S17" i="1"/>
  <c r="O17" i="1"/>
  <c r="O16" i="1"/>
  <c r="O15" i="1"/>
  <c r="O14" i="1"/>
  <c r="O13" i="1"/>
</calcChain>
</file>

<file path=xl/sharedStrings.xml><?xml version="1.0" encoding="utf-8"?>
<sst xmlns="http://schemas.openxmlformats.org/spreadsheetml/2006/main" count="138" uniqueCount="92">
  <si>
    <t>CỘNG HÒA XÃ HỘI CHỦ NGHĨA VIỆT NAM</t>
  </si>
  <si>
    <t>Độc lập - Tự do - Hạnh phúc</t>
  </si>
  <si>
    <t>TT</t>
  </si>
  <si>
    <t>Họ và tên</t>
  </si>
  <si>
    <t>Ngày tháng năm sinh</t>
  </si>
  <si>
    <t>Trình độ đào tạo</t>
  </si>
  <si>
    <t>Chức vụ, chức danh chuyên môn đang đảm nhiệm/ Đơn vị công tác</t>
  </si>
  <si>
    <t xml:space="preserve">Hệ số và Mức phụ cấp hiện hưởng của tháng liền kề trước khi nghỉ việc </t>
  </si>
  <si>
    <t>Tiền lương hiện hưởng của tháng liền kề trước khi nghỉ việc 
(1000 đồng)</t>
  </si>
  <si>
    <t>Thời gian công tác đóng BHXH theo sổ BHXH</t>
  </si>
  <si>
    <t>Tuổi khi giải quyết chính sách</t>
  </si>
  <si>
    <t>Thời điểm nghỉ việc</t>
  </si>
  <si>
    <t>Được hưởng chính sách</t>
  </si>
  <si>
    <t>Nam</t>
  </si>
  <si>
    <t>Nữ</t>
  </si>
  <si>
    <t>Hệ số lương</t>
  </si>
  <si>
    <t>PC chức vụ (nếu có)</t>
  </si>
  <si>
    <t>PC thâm niên vượt khung (nếu có)</t>
  </si>
  <si>
    <t>PC thâm niên nghề (nếu có)</t>
  </si>
  <si>
    <t>Phụ cấp dân quân tự vệ</t>
  </si>
  <si>
    <t>PC trách nhiệm theo nghề (nếu có)</t>
  </si>
  <si>
    <t>PC công vụ (nếu có)</t>
  </si>
  <si>
    <t>PC công tác đảng, đoàn thể chính trị - xã hội (nếu có)</t>
  </si>
  <si>
    <t>Thời điểm công tác có đóng BHXH</t>
  </si>
  <si>
    <t>BHXH
(năm)</t>
  </si>
  <si>
    <t>BHXH
(tháng)</t>
  </si>
  <si>
    <t>Tổng số tháng</t>
  </si>
  <si>
    <t>Nghỉ hưu trước tuổi</t>
  </si>
  <si>
    <t>Nghỉ thôi việc</t>
  </si>
  <si>
    <t>A</t>
  </si>
  <si>
    <t>TỔ CHỨC HÀNH CHÍNH</t>
  </si>
  <si>
    <t>I</t>
  </si>
  <si>
    <t>Nguyễn Thanh Danh</t>
  </si>
  <si>
    <t>Đại học 
cơ khí</t>
  </si>
  <si>
    <t>Chuyên viên
Phòng Quản lý vận tải, phương tiện và Người lái</t>
  </si>
  <si>
    <t>Hứa Hoàng Sơn</t>
  </si>
  <si>
    <t>Đại Học 
Cơ khí</t>
  </si>
  <si>
    <t>Phạm Thị Liễu</t>
  </si>
  <si>
    <t>Đại Học 
hành chính</t>
  </si>
  <si>
    <t>Chuyên viên
Văn phòng Sở</t>
  </si>
  <si>
    <t>Mai Hoàng Minh</t>
  </si>
  <si>
    <t>ĐH Luật</t>
  </si>
  <si>
    <t>Chánh thanh tra</t>
  </si>
  <si>
    <t>Đặng Thanh Dũng</t>
  </si>
  <si>
    <t>ĐH GTVT</t>
  </si>
  <si>
    <t>P.Chánh thanh tra</t>
  </si>
  <si>
    <t>Nguyễn Minh Sự</t>
  </si>
  <si>
    <t>ĐH KTXD</t>
  </si>
  <si>
    <t>Hồ Văn Trí</t>
  </si>
  <si>
    <t>Nguyễn Quốc Việt</t>
  </si>
  <si>
    <t>Trương Thanh Tuấn</t>
  </si>
  <si>
    <t>Lê Văn Tám</t>
  </si>
  <si>
    <t>Huỳnh Thanh Trí</t>
  </si>
  <si>
    <t>Nguyễn Thành Nam</t>
  </si>
  <si>
    <t>Nguyễn Công Huấn</t>
  </si>
  <si>
    <t>Nguyễn Trần Văn Trung</t>
  </si>
  <si>
    <t>SỞ XÂY DỰNG</t>
  </si>
  <si>
    <t>60 tuổi 5 tháng</t>
  </si>
  <si>
    <t>53 tuổi 4 tháng</t>
  </si>
  <si>
    <t>55 tuổi 9 tháng</t>
  </si>
  <si>
    <t>58 tuổi 4 tháng</t>
  </si>
  <si>
    <t>60 tuổi 7 tháng</t>
  </si>
  <si>
    <t>59 tuổi 4 tháng</t>
  </si>
  <si>
    <t>56 tuổi 1 tháng</t>
  </si>
  <si>
    <t>59 tuổi 10 tháng</t>
  </si>
  <si>
    <t>58 tuổi 2 tháng</t>
  </si>
  <si>
    <t>59 tuổi 3 tháng</t>
  </si>
  <si>
    <t>54 tuổi 5 tháng</t>
  </si>
  <si>
    <t>47 tuổi 6 tháng</t>
  </si>
  <si>
    <t>46 tuổi 4 tháng</t>
  </si>
  <si>
    <t>39 tuổi 6 tháng</t>
  </si>
  <si>
    <t>01/3/2025</t>
  </si>
  <si>
    <t>Sắp xếp bộ máy, hợp nhất Sở Giao thông vận tải và Sở Xây dựng, cá nhân có đơn tự nguyện xin nghỉ hưu trước tuổi theo Nghị định số 178/2024/NĐ-CP</t>
  </si>
  <si>
    <t>Theo điểm a, khoản 1 và
điểm b khoản 2 Điều 7 Nghị định số 178/2024/NĐ-CP</t>
  </si>
  <si>
    <t>Tổ trưởng (TTGT)</t>
  </si>
  <si>
    <t>Tổ phó (TTGT)</t>
  </si>
  <si>
    <t>Chuyên viên (Thanh tra Sở)</t>
  </si>
  <si>
    <t>Thanh tra viên (thanh tra Sở)</t>
  </si>
  <si>
    <t>Thanh Tra viên (Thanh tra Sở)</t>
  </si>
  <si>
    <t>ỦY BAN NHÂN DÂN</t>
  </si>
  <si>
    <t>TỈNH VĨNH LONG</t>
  </si>
  <si>
    <t>DANH SÁCH VÀ KINH PHÍ THỰC HIỆN CHÍNH SÁCH, CHẾ ĐỘ THEO NGHỊ ĐỊNH SỐ 178/2024/NĐ-CP 
NGÀY 31/12/2024 CỦA CHÍNH PHỦ (ĐƯỢC SỬA ĐỔI, BỔ SUNG TẠI NGHỊ ĐỊNH SỐ 67/2025/NĐ-CP NGÀY 15/3/2025 CỦA CHÍNH PHỦ) 
NĂM 2025 CỦA SỞ XÂY DỰNG</t>
  </si>
  <si>
    <t>Tổng kinh phí để thực hiện chế độ</t>
  </si>
  <si>
    <t>Lý do thực hiện 
chính sách</t>
  </si>
  <si>
    <t>Theo điểm a, khoản 1 và điểm d khoản 2 Điều 7 Nghị định số 178/2024/NĐ-CP (được sửa đổi, bổ sung tại Nghị định số 67/2025/NĐ-CP)</t>
  </si>
  <si>
    <t>Theo điểm a, khoản 1 và điểm b khoản 2 Điều 7 Nghị định số 178/2024/NĐ-CP (được sửa đổi, bổ sung tại Nghị định số 67/2025/NĐ-CP)</t>
  </si>
  <si>
    <t>Theo điểm a, khoản 1 và điểm a khoản 2 Điều 7 Nghị định số 178/2024/NĐ-CP (được sửa đổi, bổ sung tại Nghị định số 67/2025/NĐ-CP)</t>
  </si>
  <si>
    <t>Theo điểm a, khoản 1 và khoản 2, khoản 3, khoản 4 Điều 9 Nghị định số 178/2024/NĐ-CP (được sửa đổi, bổ sung tại Nghị định số 67/2025/NĐ-CP)</t>
  </si>
  <si>
    <t>Sắp xếp bộ máy, hợp nhất Sở Giao thông vận tải và Sở Xây dựng, cá nhân có đơn tự nguyện xin nghỉ hưu trước tuổi theo Nghị định số 178/2024/NĐ-CP (được sửa đổi, bổ sung tại Nghị định số 67/2025/NĐ-CP)</t>
  </si>
  <si>
    <t>Sắp xếp bộ máy, hợp nhất Sở Giao thông vận tải và Sở Xây dựng, cá nhân có đơn tự nguyện xin nghỉ thôi việc theo Nghị định số 178/2024/NĐ-CP (được sửa đổi, bổ sung tại Nghị định số 67/2025/NĐ-CP)</t>
  </si>
  <si>
    <t>Tổng cộng</t>
  </si>
  <si>
    <t>(Kèm theo Quyết định số 500/QĐ-UBND ngày 27/3/2025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</si>
</sst>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14"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sz val="12"/>
      <color rgb="FFFF0000"/>
      <name val="Times New Roman"/>
      <family val="1"/>
    </font>
    <font>
      <sz val="13"/>
      <color theme="1"/>
      <name val="Times New Roman"/>
      <family val="1"/>
    </font>
    <font>
      <sz val="13"/>
      <name val="Times New Roman"/>
      <family val="1"/>
    </font>
    <font>
      <b/>
      <sz val="13"/>
      <name val="Times New Roman"/>
      <family val="1"/>
    </font>
    <font>
      <sz val="12"/>
      <name val="Times New Roman"/>
      <family val="1"/>
    </font>
    <font>
      <sz val="14"/>
      <color theme="1"/>
      <name val="Times New Roman"/>
      <family val="1"/>
    </font>
    <font>
      <sz val="12"/>
      <color rgb="FF212529"/>
      <name val="Times New Roman"/>
      <family val="1"/>
    </font>
    <font>
      <i/>
      <sz val="14"/>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2" fillId="0" borderId="0" xfId="0" applyFont="1"/>
    <xf numFmtId="0" fontId="3" fillId="0" borderId="2"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xf>
    <xf numFmtId="0" fontId="3" fillId="0" borderId="2" xfId="0" applyFont="1" applyBorder="1" applyAlignment="1">
      <alignment vertical="center"/>
    </xf>
    <xf numFmtId="0" fontId="2" fillId="0" borderId="2" xfId="0" applyFont="1" applyBorder="1"/>
    <xf numFmtId="0" fontId="2" fillId="0" borderId="1" xfId="0" applyFont="1" applyBorder="1"/>
    <xf numFmtId="14" fontId="6"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xf numFmtId="0" fontId="7" fillId="0" borderId="0" xfId="0" applyFont="1" applyAlignment="1">
      <alignment horizontal="center" vertical="center"/>
    </xf>
    <xf numFmtId="3" fontId="9" fillId="0"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9" fontId="2"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4" fontId="2" fillId="0" borderId="2" xfId="0" quotePrefix="1" applyNumberFormat="1" applyFont="1" applyBorder="1" applyAlignment="1">
      <alignment horizontal="center" vertical="center"/>
    </xf>
    <xf numFmtId="3" fontId="2" fillId="0" borderId="2" xfId="0" applyNumberFormat="1"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wrapText="1"/>
    </xf>
    <xf numFmtId="9" fontId="2" fillId="0" borderId="2" xfId="1" applyFont="1" applyBorder="1" applyAlignment="1">
      <alignment horizontal="center" vertical="center"/>
    </xf>
    <xf numFmtId="9" fontId="2" fillId="0" borderId="2" xfId="1" applyFont="1" applyFill="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xf numFmtId="0" fontId="2" fillId="2" borderId="2" xfId="0" applyFont="1" applyFill="1" applyBorder="1" applyAlignment="1">
      <alignment horizontal="center" vertical="center"/>
    </xf>
    <xf numFmtId="9" fontId="2" fillId="2" borderId="2" xfId="1" applyFont="1" applyFill="1" applyBorder="1" applyAlignment="1">
      <alignment horizontal="center" vertical="center"/>
    </xf>
    <xf numFmtId="3" fontId="3" fillId="2" borderId="2" xfId="0" applyNumberFormat="1" applyFont="1" applyFill="1" applyBorder="1" applyAlignment="1">
      <alignment horizontal="center" vertical="center"/>
    </xf>
    <xf numFmtId="3" fontId="2" fillId="2" borderId="2" xfId="0" applyNumberFormat="1" applyFont="1" applyFill="1" applyBorder="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4" fontId="9" fillId="2" borderId="2" xfId="0" quotePrefix="1" applyNumberFormat="1" applyFont="1" applyFill="1" applyBorder="1" applyAlignment="1">
      <alignment horizontal="center" vertical="center"/>
    </xf>
    <xf numFmtId="3" fontId="9" fillId="2" borderId="2" xfId="0" applyNumberFormat="1" applyFont="1" applyFill="1" applyBorder="1" applyAlignment="1">
      <alignment vertical="center"/>
    </xf>
    <xf numFmtId="0" fontId="11" fillId="0" borderId="2"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xf numFmtId="164" fontId="2" fillId="0" borderId="2" xfId="0" applyNumberFormat="1" applyFont="1" applyBorder="1" applyAlignment="1">
      <alignment horizontal="right" vertical="center"/>
    </xf>
    <xf numFmtId="164"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3" fontId="5" fillId="0" borderId="2" xfId="0" applyNumberFormat="1" applyFont="1" applyFill="1" applyBorder="1" applyAlignment="1">
      <alignment horizontal="right"/>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0" fontId="0" fillId="0" borderId="5" xfId="0" applyBorder="1"/>
    <xf numFmtId="3" fontId="6" fillId="0" borderId="2" xfId="0" applyNumberFormat="1" applyFont="1" applyBorder="1" applyAlignment="1">
      <alignment horizontal="center" vertical="center"/>
    </xf>
    <xf numFmtId="0" fontId="13" fillId="0" borderId="0" xfId="0" applyFont="1" applyAlignment="1"/>
    <xf numFmtId="0" fontId="10" fillId="0" borderId="0" xfId="0" applyFont="1"/>
    <xf numFmtId="0" fontId="13" fillId="0" borderId="0" xfId="0" applyFont="1" applyAlignment="1">
      <alignment horizont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3" fillId="0" borderId="0" xfId="0" applyFont="1" applyAlignment="1">
      <alignment horizontal="center"/>
    </xf>
    <xf numFmtId="0" fontId="12" fillId="0" borderId="0" xfId="0" applyFont="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13" fillId="0" borderId="0" xfId="0" applyFont="1" applyAlignment="1">
      <alignment horizontal="center" vertical="center" wrapText="1"/>
    </xf>
    <xf numFmtId="0" fontId="3" fillId="0" borderId="4"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84670</xdr:colOff>
      <xdr:row>2</xdr:row>
      <xdr:rowOff>21173</xdr:rowOff>
    </xdr:from>
    <xdr:to>
      <xdr:col>2</xdr:col>
      <xdr:colOff>566659</xdr:colOff>
      <xdr:row>2</xdr:row>
      <xdr:rowOff>21173</xdr:rowOff>
    </xdr:to>
    <xdr:cxnSp macro="">
      <xdr:nvCxnSpPr>
        <xdr:cNvPr id="2" name="Straight Connector 1">
          <a:extLst>
            <a:ext uri="{FF2B5EF4-FFF2-40B4-BE49-F238E27FC236}">
              <a16:creationId xmlns="" xmlns:a16="http://schemas.microsoft.com/office/drawing/2014/main" id="{0E8150C7-8934-4C51-97A0-43715EF4D3FA}"/>
            </a:ext>
          </a:extLst>
        </xdr:cNvPr>
        <xdr:cNvCxnSpPr/>
      </xdr:nvCxnSpPr>
      <xdr:spPr>
        <a:xfrm>
          <a:off x="1979087" y="433923"/>
          <a:ext cx="48198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116422</xdr:colOff>
      <xdr:row>2</xdr:row>
      <xdr:rowOff>21166</xdr:rowOff>
    </xdr:from>
    <xdr:to>
      <xdr:col>15</xdr:col>
      <xdr:colOff>592669</xdr:colOff>
      <xdr:row>2</xdr:row>
      <xdr:rowOff>21166</xdr:rowOff>
    </xdr:to>
    <xdr:cxnSp macro="">
      <xdr:nvCxnSpPr>
        <xdr:cNvPr id="5" name="Straight Connector 4"/>
        <xdr:cNvCxnSpPr/>
      </xdr:nvCxnSpPr>
      <xdr:spPr>
        <a:xfrm>
          <a:off x="8498422" y="507999"/>
          <a:ext cx="20743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444505</xdr:colOff>
      <xdr:row>4</xdr:row>
      <xdr:rowOff>359834</xdr:rowOff>
    </xdr:from>
    <xdr:to>
      <xdr:col>16</xdr:col>
      <xdr:colOff>52922</xdr:colOff>
      <xdr:row>4</xdr:row>
      <xdr:rowOff>359834</xdr:rowOff>
    </xdr:to>
    <xdr:cxnSp macro="">
      <xdr:nvCxnSpPr>
        <xdr:cNvPr id="10" name="Straight Connector 9"/>
        <xdr:cNvCxnSpPr/>
      </xdr:nvCxnSpPr>
      <xdr:spPr>
        <a:xfrm>
          <a:off x="8307922" y="1799167"/>
          <a:ext cx="24870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tabSelected="1" topLeftCell="D1" zoomScale="90" zoomScaleNormal="90" workbookViewId="0">
      <selection activeCell="H5" sqref="H5:V5"/>
    </sheetView>
  </sheetViews>
  <sheetFormatPr defaultRowHeight="14.4" x14ac:dyDescent="0.3"/>
  <cols>
    <col min="1" max="1" width="5.88671875" customWidth="1"/>
    <col min="2" max="2" width="22.5546875" customWidth="1"/>
    <col min="3" max="3" width="12.109375" customWidth="1"/>
    <col min="4" max="4" width="11.88671875" customWidth="1"/>
    <col min="6" max="6" width="10.44140625" customWidth="1"/>
    <col min="7" max="7" width="7.5546875" customWidth="1"/>
    <col min="8" max="8" width="6.109375" customWidth="1"/>
    <col min="9" max="9" width="9.33203125" customWidth="1"/>
    <col min="10" max="11" width="7" customWidth="1"/>
    <col min="12" max="12" width="8.5546875" customWidth="1"/>
    <col min="13" max="13" width="7.6640625" customWidth="1"/>
    <col min="14" max="14" width="9.6640625" customWidth="1"/>
    <col min="15" max="15" width="14.33203125" customWidth="1"/>
    <col min="16" max="16" width="11.44140625" customWidth="1"/>
    <col min="17" max="18" width="7.33203125" customWidth="1"/>
    <col min="19" max="19" width="8.5546875" customWidth="1"/>
    <col min="21" max="21" width="10.33203125" customWidth="1"/>
    <col min="22" max="23" width="19.5546875" customWidth="1"/>
    <col min="24" max="24" width="16.88671875" customWidth="1"/>
    <col min="25" max="25" width="24.88671875" customWidth="1"/>
  </cols>
  <sheetData>
    <row r="1" spans="1:25" ht="18" x14ac:dyDescent="0.35">
      <c r="A1" s="1"/>
      <c r="B1" s="64" t="s">
        <v>79</v>
      </c>
      <c r="C1" s="64"/>
      <c r="D1" s="64"/>
      <c r="E1" s="64"/>
      <c r="F1" s="55"/>
      <c r="G1" s="55"/>
      <c r="H1" s="55"/>
      <c r="I1" s="55"/>
      <c r="J1" s="55"/>
      <c r="K1" s="55"/>
      <c r="L1" s="64" t="s">
        <v>0</v>
      </c>
      <c r="M1" s="64"/>
      <c r="N1" s="64"/>
      <c r="O1" s="64"/>
      <c r="P1" s="64"/>
      <c r="Q1" s="64"/>
      <c r="R1" s="64"/>
      <c r="S1" s="55"/>
      <c r="T1" s="55"/>
      <c r="U1" s="55"/>
      <c r="V1" s="55"/>
      <c r="W1" s="55"/>
      <c r="X1" s="55"/>
      <c r="Y1" s="56"/>
    </row>
    <row r="2" spans="1:25" ht="18" x14ac:dyDescent="0.35">
      <c r="A2" s="1"/>
      <c r="B2" s="64" t="s">
        <v>80</v>
      </c>
      <c r="C2" s="64"/>
      <c r="D2" s="64"/>
      <c r="E2" s="64"/>
      <c r="F2" s="55"/>
      <c r="G2" s="55"/>
      <c r="H2" s="55"/>
      <c r="I2" s="55"/>
      <c r="J2" s="55"/>
      <c r="K2" s="55"/>
      <c r="L2" s="64" t="s">
        <v>1</v>
      </c>
      <c r="M2" s="64"/>
      <c r="N2" s="64"/>
      <c r="O2" s="64"/>
      <c r="P2" s="64"/>
      <c r="Q2" s="64"/>
      <c r="R2" s="64"/>
      <c r="S2" s="55"/>
      <c r="T2" s="55"/>
      <c r="U2" s="55"/>
      <c r="V2" s="55"/>
      <c r="W2" s="55"/>
      <c r="X2" s="55"/>
      <c r="Y2" s="56"/>
    </row>
    <row r="3" spans="1:25" ht="18.75" x14ac:dyDescent="0.3">
      <c r="A3" s="1"/>
      <c r="B3" s="57"/>
      <c r="C3" s="57"/>
      <c r="D3" s="57"/>
      <c r="E3" s="57"/>
      <c r="F3" s="57"/>
      <c r="G3" s="57"/>
      <c r="H3" s="57"/>
      <c r="I3" s="57"/>
      <c r="J3" s="57"/>
      <c r="K3" s="57"/>
      <c r="L3" s="57"/>
      <c r="M3" s="57"/>
      <c r="N3" s="57"/>
      <c r="O3" s="57"/>
      <c r="P3" s="57"/>
      <c r="Q3" s="57"/>
      <c r="R3" s="57"/>
      <c r="S3" s="57"/>
      <c r="T3" s="57"/>
      <c r="U3" s="57"/>
      <c r="V3" s="57"/>
      <c r="W3" s="57"/>
      <c r="X3" s="57"/>
      <c r="Y3" s="56"/>
    </row>
    <row r="4" spans="1:25" ht="55.5" customHeight="1" x14ac:dyDescent="0.3">
      <c r="A4" s="1"/>
      <c r="B4" s="69" t="s">
        <v>81</v>
      </c>
      <c r="C4" s="69"/>
      <c r="D4" s="69"/>
      <c r="E4" s="69"/>
      <c r="F4" s="69"/>
      <c r="G4" s="69"/>
      <c r="H4" s="69"/>
      <c r="I4" s="69"/>
      <c r="J4" s="69"/>
      <c r="K4" s="69"/>
      <c r="L4" s="69"/>
      <c r="M4" s="69"/>
      <c r="N4" s="69"/>
      <c r="O4" s="69"/>
      <c r="P4" s="69"/>
      <c r="Q4" s="69"/>
      <c r="R4" s="69"/>
      <c r="S4" s="69"/>
      <c r="T4" s="69"/>
      <c r="U4" s="69"/>
      <c r="V4" s="69"/>
      <c r="W4" s="69"/>
      <c r="X4" s="69"/>
      <c r="Y4" s="69"/>
    </row>
    <row r="5" spans="1:25" ht="30" customHeight="1" x14ac:dyDescent="0.3">
      <c r="A5" s="1"/>
      <c r="B5" s="15"/>
      <c r="C5" s="15"/>
      <c r="D5" s="15"/>
      <c r="E5" s="15"/>
      <c r="F5" s="15"/>
      <c r="G5" s="15"/>
      <c r="H5" s="65" t="s">
        <v>91</v>
      </c>
      <c r="I5" s="65"/>
      <c r="J5" s="65"/>
      <c r="K5" s="65"/>
      <c r="L5" s="65"/>
      <c r="M5" s="65"/>
      <c r="N5" s="65"/>
      <c r="O5" s="65"/>
      <c r="P5" s="65"/>
      <c r="Q5" s="65"/>
      <c r="R5" s="65"/>
      <c r="S5" s="65"/>
      <c r="T5" s="65"/>
      <c r="U5" s="65"/>
      <c r="V5" s="65"/>
      <c r="W5" s="15"/>
      <c r="X5" s="15"/>
      <c r="Y5" s="15"/>
    </row>
    <row r="6" spans="1:25" ht="33.75" customHeight="1" x14ac:dyDescent="0.25">
      <c r="A6" s="1"/>
      <c r="B6" s="15"/>
      <c r="C6" s="15"/>
      <c r="D6" s="15"/>
      <c r="E6" s="15"/>
      <c r="F6" s="15"/>
      <c r="G6" s="15"/>
      <c r="H6" s="15"/>
      <c r="I6" s="15"/>
      <c r="J6" s="15"/>
      <c r="K6" s="15"/>
      <c r="L6" s="15"/>
      <c r="M6" s="15"/>
      <c r="N6" s="15"/>
      <c r="O6" s="15"/>
      <c r="P6" s="15"/>
      <c r="Q6" s="15"/>
      <c r="R6" s="15"/>
      <c r="S6" s="15"/>
      <c r="T6" s="15"/>
      <c r="U6" s="15"/>
      <c r="V6" s="15"/>
      <c r="W6" s="15"/>
      <c r="X6" s="15"/>
      <c r="Y6" s="15"/>
    </row>
    <row r="7" spans="1:25" ht="15.6" x14ac:dyDescent="0.3">
      <c r="A7" s="66" t="s">
        <v>2</v>
      </c>
      <c r="B7" s="66" t="s">
        <v>3</v>
      </c>
      <c r="C7" s="68" t="s">
        <v>4</v>
      </c>
      <c r="D7" s="68"/>
      <c r="E7" s="60" t="s">
        <v>5</v>
      </c>
      <c r="F7" s="60" t="s">
        <v>6</v>
      </c>
      <c r="G7" s="58" t="s">
        <v>7</v>
      </c>
      <c r="H7" s="70"/>
      <c r="I7" s="70"/>
      <c r="J7" s="70"/>
      <c r="K7" s="70"/>
      <c r="L7" s="70"/>
      <c r="M7" s="70"/>
      <c r="N7" s="59"/>
      <c r="O7" s="60" t="s">
        <v>8</v>
      </c>
      <c r="P7" s="68" t="s">
        <v>9</v>
      </c>
      <c r="Q7" s="68"/>
      <c r="R7" s="68"/>
      <c r="S7" s="68"/>
      <c r="T7" s="60" t="s">
        <v>10</v>
      </c>
      <c r="U7" s="60" t="s">
        <v>11</v>
      </c>
      <c r="V7" s="58" t="s">
        <v>12</v>
      </c>
      <c r="W7" s="59"/>
      <c r="X7" s="60" t="s">
        <v>82</v>
      </c>
      <c r="Y7" s="60" t="s">
        <v>83</v>
      </c>
    </row>
    <row r="8" spans="1:25" ht="207" customHeight="1" x14ac:dyDescent="0.3">
      <c r="A8" s="67"/>
      <c r="B8" s="67"/>
      <c r="C8" s="2" t="s">
        <v>13</v>
      </c>
      <c r="D8" s="2" t="s">
        <v>14</v>
      </c>
      <c r="E8" s="61"/>
      <c r="F8" s="61"/>
      <c r="G8" s="14" t="s">
        <v>15</v>
      </c>
      <c r="H8" s="14" t="s">
        <v>16</v>
      </c>
      <c r="I8" s="14" t="s">
        <v>17</v>
      </c>
      <c r="J8" s="14" t="s">
        <v>18</v>
      </c>
      <c r="K8" s="14" t="s">
        <v>19</v>
      </c>
      <c r="L8" s="14" t="s">
        <v>20</v>
      </c>
      <c r="M8" s="14" t="s">
        <v>21</v>
      </c>
      <c r="N8" s="14" t="s">
        <v>22</v>
      </c>
      <c r="O8" s="61"/>
      <c r="P8" s="14" t="s">
        <v>23</v>
      </c>
      <c r="Q8" s="14" t="s">
        <v>24</v>
      </c>
      <c r="R8" s="14" t="s">
        <v>25</v>
      </c>
      <c r="S8" s="14" t="s">
        <v>26</v>
      </c>
      <c r="T8" s="61"/>
      <c r="U8" s="61"/>
      <c r="V8" s="14" t="s">
        <v>27</v>
      </c>
      <c r="W8" s="14" t="s">
        <v>28</v>
      </c>
      <c r="X8" s="61"/>
      <c r="Y8" s="61"/>
    </row>
    <row r="9" spans="1:25" ht="15.75"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4">
        <v>23</v>
      </c>
      <c r="X9" s="4">
        <v>24</v>
      </c>
      <c r="Y9" s="4">
        <v>25</v>
      </c>
    </row>
    <row r="10" spans="1:25" ht="15.6" x14ac:dyDescent="0.3">
      <c r="A10" s="2" t="s">
        <v>29</v>
      </c>
      <c r="B10" s="5" t="s">
        <v>30</v>
      </c>
      <c r="C10" s="6"/>
      <c r="D10" s="6"/>
      <c r="E10" s="6"/>
      <c r="F10" s="6"/>
      <c r="G10" s="6"/>
      <c r="H10" s="6"/>
      <c r="I10" s="6"/>
      <c r="J10" s="6"/>
      <c r="K10" s="6"/>
      <c r="L10" s="6"/>
      <c r="M10" s="6"/>
      <c r="N10" s="6"/>
      <c r="O10" s="6"/>
      <c r="P10" s="6"/>
      <c r="Q10" s="6"/>
      <c r="R10" s="6"/>
      <c r="S10" s="6"/>
      <c r="T10" s="6"/>
      <c r="U10" s="6"/>
      <c r="V10" s="6"/>
      <c r="W10" s="6"/>
      <c r="X10" s="6"/>
      <c r="Y10" s="6"/>
    </row>
    <row r="11" spans="1:25" ht="15.6" x14ac:dyDescent="0.3">
      <c r="A11" s="2" t="s">
        <v>31</v>
      </c>
      <c r="B11" s="5" t="s">
        <v>56</v>
      </c>
      <c r="C11" s="7"/>
      <c r="D11" s="6"/>
      <c r="E11" s="6"/>
      <c r="F11" s="6"/>
      <c r="G11" s="6"/>
      <c r="H11" s="6"/>
      <c r="I11" s="6"/>
      <c r="J11" s="6"/>
      <c r="K11" s="6"/>
      <c r="L11" s="6"/>
      <c r="M11" s="6"/>
      <c r="N11" s="6"/>
      <c r="O11" s="6"/>
      <c r="P11" s="6"/>
      <c r="Q11" s="6"/>
      <c r="R11" s="6"/>
      <c r="S11" s="6"/>
      <c r="T11" s="6"/>
      <c r="U11" s="6"/>
      <c r="V11" s="6"/>
      <c r="W11" s="6"/>
      <c r="X11" s="46"/>
      <c r="Y11" s="6"/>
    </row>
    <row r="12" spans="1:25" ht="141" customHeight="1" x14ac:dyDescent="0.3">
      <c r="A12" s="16">
        <v>1</v>
      </c>
      <c r="B12" s="17" t="s">
        <v>32</v>
      </c>
      <c r="C12" s="41">
        <v>23637</v>
      </c>
      <c r="D12" s="18"/>
      <c r="E12" s="16" t="s">
        <v>33</v>
      </c>
      <c r="F12" s="16" t="s">
        <v>34</v>
      </c>
      <c r="G12" s="18">
        <v>4.9800000000000004</v>
      </c>
      <c r="H12" s="18"/>
      <c r="I12" s="19">
        <v>0.12</v>
      </c>
      <c r="J12" s="18"/>
      <c r="K12" s="18"/>
      <c r="L12" s="18"/>
      <c r="M12" s="19">
        <v>0.25</v>
      </c>
      <c r="N12" s="18"/>
      <c r="O12" s="20">
        <f>(G12+H12+G12*I12)*(1+1*J12+1*L12+1*M12)*2340000</f>
        <v>16314480.000000002</v>
      </c>
      <c r="P12" s="42">
        <v>31291</v>
      </c>
      <c r="Q12" s="18">
        <v>39</v>
      </c>
      <c r="R12" s="18">
        <v>6</v>
      </c>
      <c r="S12" s="18">
        <f>Q12*12+R12</f>
        <v>474</v>
      </c>
      <c r="T12" s="21" t="s">
        <v>57</v>
      </c>
      <c r="U12" s="22" t="s">
        <v>71</v>
      </c>
      <c r="V12" s="12" t="s">
        <v>84</v>
      </c>
      <c r="W12" s="17"/>
      <c r="X12" s="23">
        <v>163144800.00000003</v>
      </c>
      <c r="Y12" s="13" t="s">
        <v>88</v>
      </c>
    </row>
    <row r="13" spans="1:25" ht="143.25" customHeight="1" x14ac:dyDescent="0.3">
      <c r="A13" s="16">
        <v>2</v>
      </c>
      <c r="B13" s="24" t="s">
        <v>35</v>
      </c>
      <c r="C13" s="42">
        <v>26214</v>
      </c>
      <c r="D13" s="18"/>
      <c r="E13" s="16" t="s">
        <v>36</v>
      </c>
      <c r="F13" s="16" t="s">
        <v>34</v>
      </c>
      <c r="G13" s="18">
        <v>4.9800000000000004</v>
      </c>
      <c r="H13" s="18"/>
      <c r="I13" s="18"/>
      <c r="J13" s="18"/>
      <c r="K13" s="18"/>
      <c r="L13" s="18"/>
      <c r="M13" s="19">
        <v>0.25</v>
      </c>
      <c r="N13" s="18"/>
      <c r="O13" s="20">
        <f>(G13+H13)*(1+1*J13+1*L13+1*M13)*2340000</f>
        <v>14566500.000000002</v>
      </c>
      <c r="P13" s="42">
        <v>34973</v>
      </c>
      <c r="Q13" s="18">
        <v>29</v>
      </c>
      <c r="R13" s="18">
        <v>5</v>
      </c>
      <c r="S13" s="18">
        <f>Q13*12+R13</f>
        <v>353</v>
      </c>
      <c r="T13" s="21" t="s">
        <v>58</v>
      </c>
      <c r="U13" s="22" t="s">
        <v>71</v>
      </c>
      <c r="V13" s="12" t="s">
        <v>85</v>
      </c>
      <c r="W13" s="18"/>
      <c r="X13" s="23">
        <v>1453008375.0000002</v>
      </c>
      <c r="Y13" s="13" t="s">
        <v>88</v>
      </c>
    </row>
    <row r="14" spans="1:25" ht="146.25" customHeight="1" x14ac:dyDescent="0.3">
      <c r="A14" s="16">
        <v>3</v>
      </c>
      <c r="B14" s="24" t="s">
        <v>37</v>
      </c>
      <c r="C14" s="42"/>
      <c r="D14" s="42">
        <v>25346</v>
      </c>
      <c r="E14" s="16" t="s">
        <v>38</v>
      </c>
      <c r="F14" s="16" t="s">
        <v>39</v>
      </c>
      <c r="G14" s="18">
        <v>4.6500000000000004</v>
      </c>
      <c r="H14" s="18"/>
      <c r="I14" s="18"/>
      <c r="J14" s="18"/>
      <c r="K14" s="18"/>
      <c r="L14" s="18"/>
      <c r="M14" s="19">
        <v>0.25</v>
      </c>
      <c r="N14" s="18"/>
      <c r="O14" s="20">
        <f>(G14+H14)*(1+1*J14+1*L14+1*M14)*2340000</f>
        <v>13601250</v>
      </c>
      <c r="P14" s="42">
        <v>32234</v>
      </c>
      <c r="Q14" s="18">
        <v>36</v>
      </c>
      <c r="R14" s="18">
        <v>11</v>
      </c>
      <c r="S14" s="18">
        <f>Q14*12+R14</f>
        <v>443</v>
      </c>
      <c r="T14" s="21" t="s">
        <v>59</v>
      </c>
      <c r="U14" s="22" t="s">
        <v>71</v>
      </c>
      <c r="V14" s="12" t="s">
        <v>84</v>
      </c>
      <c r="W14" s="18"/>
      <c r="X14" s="23">
        <v>204018750</v>
      </c>
      <c r="Y14" s="13" t="s">
        <v>88</v>
      </c>
    </row>
    <row r="15" spans="1:25" ht="151.5" customHeight="1" x14ac:dyDescent="0.3">
      <c r="A15" s="16">
        <v>4</v>
      </c>
      <c r="B15" s="25" t="s">
        <v>40</v>
      </c>
      <c r="C15" s="43">
        <v>24400</v>
      </c>
      <c r="D15" s="6"/>
      <c r="E15" s="18" t="s">
        <v>41</v>
      </c>
      <c r="F15" s="16" t="s">
        <v>42</v>
      </c>
      <c r="G15" s="18">
        <v>5.42</v>
      </c>
      <c r="H15" s="18">
        <v>0.5</v>
      </c>
      <c r="I15" s="18">
        <v>0</v>
      </c>
      <c r="J15" s="26">
        <v>0.14000000000000001</v>
      </c>
      <c r="K15" s="26"/>
      <c r="L15" s="26">
        <v>0.2</v>
      </c>
      <c r="M15" s="26">
        <v>0.25</v>
      </c>
      <c r="N15" s="18"/>
      <c r="O15" s="20">
        <f t="shared" ref="O15:O25" si="0">(G15+H15)*(1+1*J15+1*L15+1*M15)*2340000</f>
        <v>22025952</v>
      </c>
      <c r="P15" s="42">
        <v>34973</v>
      </c>
      <c r="Q15" s="18">
        <v>29</v>
      </c>
      <c r="R15" s="18">
        <v>5</v>
      </c>
      <c r="S15" s="18">
        <f>Q15*12+R15</f>
        <v>353</v>
      </c>
      <c r="T15" s="21" t="s">
        <v>60</v>
      </c>
      <c r="U15" s="22" t="s">
        <v>71</v>
      </c>
      <c r="V15" s="12" t="s">
        <v>86</v>
      </c>
      <c r="W15" s="18"/>
      <c r="X15" s="23">
        <v>1624413960</v>
      </c>
      <c r="Y15" s="13" t="s">
        <v>88</v>
      </c>
    </row>
    <row r="16" spans="1:25" ht="129" customHeight="1" x14ac:dyDescent="0.3">
      <c r="A16" s="16">
        <v>5</v>
      </c>
      <c r="B16" s="25" t="s">
        <v>43</v>
      </c>
      <c r="C16" s="43">
        <v>23583</v>
      </c>
      <c r="D16" s="6"/>
      <c r="E16" s="16" t="s">
        <v>44</v>
      </c>
      <c r="F16" s="16" t="s">
        <v>45</v>
      </c>
      <c r="G16" s="18">
        <v>5.08</v>
      </c>
      <c r="H16" s="18">
        <v>0.3</v>
      </c>
      <c r="I16" s="18">
        <v>0</v>
      </c>
      <c r="J16" s="27">
        <v>0.06</v>
      </c>
      <c r="K16" s="27"/>
      <c r="L16" s="27">
        <v>0.2</v>
      </c>
      <c r="M16" s="27">
        <v>0.25</v>
      </c>
      <c r="N16" s="18"/>
      <c r="O16" s="20">
        <f t="shared" si="0"/>
        <v>19009692</v>
      </c>
      <c r="P16" s="42">
        <v>34973</v>
      </c>
      <c r="Q16" s="18">
        <v>29</v>
      </c>
      <c r="R16" s="18">
        <v>5</v>
      </c>
      <c r="S16" s="18">
        <f>Q16*12+R16</f>
        <v>353</v>
      </c>
      <c r="T16" s="21" t="s">
        <v>61</v>
      </c>
      <c r="U16" s="22" t="s">
        <v>71</v>
      </c>
      <c r="V16" s="12" t="s">
        <v>84</v>
      </c>
      <c r="W16" s="18"/>
      <c r="X16" s="23">
        <v>152077536</v>
      </c>
      <c r="Y16" s="13" t="s">
        <v>88</v>
      </c>
    </row>
    <row r="17" spans="1:25" ht="109.2" x14ac:dyDescent="0.3">
      <c r="A17" s="16">
        <v>6</v>
      </c>
      <c r="B17" s="25" t="s">
        <v>46</v>
      </c>
      <c r="C17" s="43">
        <v>24025</v>
      </c>
      <c r="D17" s="6"/>
      <c r="E17" s="16" t="s">
        <v>47</v>
      </c>
      <c r="F17" s="16" t="s">
        <v>74</v>
      </c>
      <c r="G17" s="18">
        <v>4.9800000000000004</v>
      </c>
      <c r="H17" s="18">
        <v>0</v>
      </c>
      <c r="I17" s="18">
        <v>0</v>
      </c>
      <c r="J17" s="26">
        <v>0.09</v>
      </c>
      <c r="K17" s="26"/>
      <c r="L17" s="26">
        <v>0.25</v>
      </c>
      <c r="M17" s="26">
        <v>0.25</v>
      </c>
      <c r="N17" s="18"/>
      <c r="O17" s="20">
        <f t="shared" si="0"/>
        <v>18528588.000000004</v>
      </c>
      <c r="P17" s="42">
        <v>34608</v>
      </c>
      <c r="Q17" s="18">
        <v>30</v>
      </c>
      <c r="R17" s="18">
        <v>5</v>
      </c>
      <c r="S17" s="18">
        <f t="shared" ref="S17:S24" si="1">Q17*12+R17</f>
        <v>365</v>
      </c>
      <c r="T17" s="21" t="s">
        <v>62</v>
      </c>
      <c r="U17" s="22" t="s">
        <v>71</v>
      </c>
      <c r="V17" s="12" t="s">
        <v>86</v>
      </c>
      <c r="W17" s="18"/>
      <c r="X17" s="23">
        <v>958854429.00000012</v>
      </c>
      <c r="Y17" s="13" t="s">
        <v>72</v>
      </c>
    </row>
    <row r="18" spans="1:25" ht="146.25" customHeight="1" x14ac:dyDescent="0.3">
      <c r="A18" s="16">
        <v>7</v>
      </c>
      <c r="B18" s="28" t="s">
        <v>48</v>
      </c>
      <c r="C18" s="44">
        <v>25204</v>
      </c>
      <c r="D18" s="29"/>
      <c r="E18" s="30" t="s">
        <v>41</v>
      </c>
      <c r="F18" s="13" t="s">
        <v>74</v>
      </c>
      <c r="G18" s="30">
        <v>4.9800000000000004</v>
      </c>
      <c r="H18" s="30">
        <v>0</v>
      </c>
      <c r="I18" s="30">
        <v>0</v>
      </c>
      <c r="J18" s="31">
        <v>0.17</v>
      </c>
      <c r="K18" s="31"/>
      <c r="L18" s="31">
        <v>0.25</v>
      </c>
      <c r="M18" s="31">
        <v>0.25</v>
      </c>
      <c r="N18" s="30"/>
      <c r="O18" s="32">
        <f t="shared" si="0"/>
        <v>19460844.000000004</v>
      </c>
      <c r="P18" s="45">
        <v>32964</v>
      </c>
      <c r="Q18" s="30">
        <v>32</v>
      </c>
      <c r="R18" s="30">
        <v>8</v>
      </c>
      <c r="S18" s="30">
        <f t="shared" si="1"/>
        <v>392</v>
      </c>
      <c r="T18" s="21" t="s">
        <v>63</v>
      </c>
      <c r="U18" s="22" t="s">
        <v>71</v>
      </c>
      <c r="V18" s="12" t="s">
        <v>85</v>
      </c>
      <c r="W18" s="30"/>
      <c r="X18" s="33">
        <v>1741745538.0000005</v>
      </c>
      <c r="Y18" s="13" t="s">
        <v>88</v>
      </c>
    </row>
    <row r="19" spans="1:25" ht="141" customHeight="1" x14ac:dyDescent="0.3">
      <c r="A19" s="16">
        <v>8</v>
      </c>
      <c r="B19" s="25" t="s">
        <v>49</v>
      </c>
      <c r="C19" s="43">
        <v>23839</v>
      </c>
      <c r="D19" s="6"/>
      <c r="E19" s="16" t="s">
        <v>47</v>
      </c>
      <c r="F19" s="16" t="s">
        <v>75</v>
      </c>
      <c r="G19" s="18">
        <v>4.6500000000000004</v>
      </c>
      <c r="H19" s="18">
        <v>0</v>
      </c>
      <c r="I19" s="18">
        <v>0</v>
      </c>
      <c r="J19" s="26">
        <v>0.09</v>
      </c>
      <c r="K19" s="26"/>
      <c r="L19" s="26">
        <v>0.25</v>
      </c>
      <c r="M19" s="26">
        <v>0.25</v>
      </c>
      <c r="N19" s="18"/>
      <c r="O19" s="20">
        <f t="shared" si="0"/>
        <v>17300790.000000004</v>
      </c>
      <c r="P19" s="42">
        <v>34243</v>
      </c>
      <c r="Q19" s="18">
        <v>31</v>
      </c>
      <c r="R19" s="18">
        <v>5</v>
      </c>
      <c r="S19" s="18">
        <f t="shared" si="1"/>
        <v>377</v>
      </c>
      <c r="T19" s="21" t="s">
        <v>64</v>
      </c>
      <c r="U19" s="22" t="s">
        <v>71</v>
      </c>
      <c r="V19" s="12" t="s">
        <v>84</v>
      </c>
      <c r="W19" s="18"/>
      <c r="X19" s="23">
        <v>346015800.00000006</v>
      </c>
      <c r="Y19" s="13" t="s">
        <v>88</v>
      </c>
    </row>
    <row r="20" spans="1:25" ht="141" customHeight="1" x14ac:dyDescent="0.3">
      <c r="A20" s="16">
        <v>9</v>
      </c>
      <c r="B20" s="25" t="s">
        <v>50</v>
      </c>
      <c r="C20" s="43">
        <v>24457</v>
      </c>
      <c r="D20" s="6"/>
      <c r="E20" s="16" t="s">
        <v>47</v>
      </c>
      <c r="F20" s="16" t="s">
        <v>78</v>
      </c>
      <c r="G20" s="18">
        <v>4.6500000000000004</v>
      </c>
      <c r="H20" s="18">
        <v>0</v>
      </c>
      <c r="I20" s="18">
        <v>0</v>
      </c>
      <c r="J20" s="26">
        <v>0.09</v>
      </c>
      <c r="K20" s="26"/>
      <c r="L20" s="26">
        <v>0.25</v>
      </c>
      <c r="M20" s="26">
        <v>0.25</v>
      </c>
      <c r="N20" s="18"/>
      <c r="O20" s="20">
        <f t="shared" si="0"/>
        <v>17300790.000000004</v>
      </c>
      <c r="P20" s="42">
        <v>35004</v>
      </c>
      <c r="Q20" s="18">
        <v>29</v>
      </c>
      <c r="R20" s="18">
        <v>4</v>
      </c>
      <c r="S20" s="18">
        <f t="shared" si="1"/>
        <v>352</v>
      </c>
      <c r="T20" s="21" t="s">
        <v>65</v>
      </c>
      <c r="U20" s="22" t="s">
        <v>71</v>
      </c>
      <c r="V20" s="12" t="s">
        <v>86</v>
      </c>
      <c r="W20" s="18"/>
      <c r="X20" s="23">
        <v>1310534842.5000002</v>
      </c>
      <c r="Y20" s="13" t="s">
        <v>88</v>
      </c>
    </row>
    <row r="21" spans="1:25" ht="141" customHeight="1" x14ac:dyDescent="0.3">
      <c r="A21" s="16">
        <v>10</v>
      </c>
      <c r="B21" s="28" t="s">
        <v>51</v>
      </c>
      <c r="C21" s="44">
        <v>24066</v>
      </c>
      <c r="D21" s="29"/>
      <c r="E21" s="30" t="s">
        <v>41</v>
      </c>
      <c r="F21" s="13" t="s">
        <v>78</v>
      </c>
      <c r="G21" s="30">
        <v>3.99</v>
      </c>
      <c r="H21" s="30">
        <v>0</v>
      </c>
      <c r="I21" s="30">
        <v>0</v>
      </c>
      <c r="J21" s="31">
        <v>0.11</v>
      </c>
      <c r="K21" s="31"/>
      <c r="L21" s="31">
        <v>0.25</v>
      </c>
      <c r="M21" s="31">
        <v>0.25</v>
      </c>
      <c r="N21" s="30"/>
      <c r="O21" s="32">
        <f t="shared" si="0"/>
        <v>15031926.000000002</v>
      </c>
      <c r="P21" s="45">
        <v>35796</v>
      </c>
      <c r="Q21" s="34">
        <v>25</v>
      </c>
      <c r="R21" s="34">
        <v>11</v>
      </c>
      <c r="S21" s="34">
        <f>Q21*12+R21</f>
        <v>311</v>
      </c>
      <c r="T21" s="35" t="s">
        <v>66</v>
      </c>
      <c r="U21" s="36" t="s">
        <v>71</v>
      </c>
      <c r="V21" s="12" t="s">
        <v>86</v>
      </c>
      <c r="W21" s="34"/>
      <c r="X21" s="37">
        <v>759112263.00000012</v>
      </c>
      <c r="Y21" s="13" t="s">
        <v>72</v>
      </c>
    </row>
    <row r="22" spans="1:25" ht="144" customHeight="1" x14ac:dyDescent="0.3">
      <c r="A22" s="16">
        <v>11</v>
      </c>
      <c r="B22" s="28" t="s">
        <v>52</v>
      </c>
      <c r="C22" s="44">
        <v>25828</v>
      </c>
      <c r="D22" s="29"/>
      <c r="E22" s="30" t="s">
        <v>41</v>
      </c>
      <c r="F22" s="13" t="s">
        <v>78</v>
      </c>
      <c r="G22" s="30">
        <v>4.9800000000000004</v>
      </c>
      <c r="H22" s="30">
        <v>0</v>
      </c>
      <c r="I22" s="30">
        <v>0</v>
      </c>
      <c r="J22" s="31">
        <v>7.0000000000000007E-2</v>
      </c>
      <c r="K22" s="31"/>
      <c r="L22" s="31">
        <v>0.25</v>
      </c>
      <c r="M22" s="31">
        <v>0.25</v>
      </c>
      <c r="N22" s="30"/>
      <c r="O22" s="32">
        <f>(G22+H22)*(1+1*J22+1*L22+1*M22)*2340000</f>
        <v>18295524.000000004</v>
      </c>
      <c r="P22" s="45">
        <v>34973</v>
      </c>
      <c r="Q22" s="30">
        <v>29</v>
      </c>
      <c r="R22" s="30">
        <v>5</v>
      </c>
      <c r="S22" s="30">
        <f t="shared" si="1"/>
        <v>353</v>
      </c>
      <c r="T22" s="21" t="s">
        <v>67</v>
      </c>
      <c r="U22" s="22" t="s">
        <v>71</v>
      </c>
      <c r="V22" s="12" t="s">
        <v>73</v>
      </c>
      <c r="W22" s="30"/>
      <c r="X22" s="33">
        <v>1751796423.0000005</v>
      </c>
      <c r="Y22" s="13" t="s">
        <v>88</v>
      </c>
    </row>
    <row r="23" spans="1:25" ht="131.25" customHeight="1" x14ac:dyDescent="0.3">
      <c r="A23" s="16">
        <v>12</v>
      </c>
      <c r="B23" s="25" t="s">
        <v>53</v>
      </c>
      <c r="C23" s="43">
        <v>28338</v>
      </c>
      <c r="D23" s="6"/>
      <c r="E23" s="16" t="s">
        <v>47</v>
      </c>
      <c r="F23" s="16" t="s">
        <v>78</v>
      </c>
      <c r="G23" s="18">
        <v>4.32</v>
      </c>
      <c r="H23" s="18">
        <v>0</v>
      </c>
      <c r="I23" s="18">
        <v>0</v>
      </c>
      <c r="J23" s="26">
        <v>0.11</v>
      </c>
      <c r="K23" s="26"/>
      <c r="L23" s="26">
        <v>0.25</v>
      </c>
      <c r="M23" s="26">
        <v>0.25</v>
      </c>
      <c r="N23" s="18"/>
      <c r="O23" s="20">
        <f t="shared" si="0"/>
        <v>16275168.000000002</v>
      </c>
      <c r="P23" s="42">
        <v>35796</v>
      </c>
      <c r="Q23" s="18">
        <v>27</v>
      </c>
      <c r="R23" s="18">
        <v>2</v>
      </c>
      <c r="S23" s="18">
        <f t="shared" si="1"/>
        <v>326</v>
      </c>
      <c r="T23" s="21" t="s">
        <v>68</v>
      </c>
      <c r="U23" s="22" t="s">
        <v>71</v>
      </c>
      <c r="V23" s="18"/>
      <c r="W23" s="12" t="s">
        <v>87</v>
      </c>
      <c r="X23" s="23">
        <v>1501384248.0000002</v>
      </c>
      <c r="Y23" s="13" t="s">
        <v>89</v>
      </c>
    </row>
    <row r="24" spans="1:25" ht="138.75" customHeight="1" x14ac:dyDescent="0.3">
      <c r="A24" s="16">
        <v>13</v>
      </c>
      <c r="B24" s="25" t="s">
        <v>54</v>
      </c>
      <c r="C24" s="43">
        <v>28779</v>
      </c>
      <c r="D24" s="6"/>
      <c r="E24" s="16" t="s">
        <v>41</v>
      </c>
      <c r="F24" s="16" t="s">
        <v>77</v>
      </c>
      <c r="G24" s="18">
        <v>4.32</v>
      </c>
      <c r="H24" s="18">
        <v>0</v>
      </c>
      <c r="I24" s="18">
        <v>0</v>
      </c>
      <c r="J24" s="26">
        <v>0.15</v>
      </c>
      <c r="K24" s="26"/>
      <c r="L24" s="26">
        <v>0.25</v>
      </c>
      <c r="M24" s="26">
        <v>0.25</v>
      </c>
      <c r="N24" s="18"/>
      <c r="O24" s="20">
        <f t="shared" si="0"/>
        <v>16679520</v>
      </c>
      <c r="P24" s="42">
        <v>35796</v>
      </c>
      <c r="Q24" s="18">
        <v>27</v>
      </c>
      <c r="R24" s="18">
        <v>2</v>
      </c>
      <c r="S24" s="18">
        <f t="shared" si="1"/>
        <v>326</v>
      </c>
      <c r="T24" s="21" t="s">
        <v>69</v>
      </c>
      <c r="U24" s="22" t="s">
        <v>71</v>
      </c>
      <c r="V24" s="18"/>
      <c r="W24" s="12" t="s">
        <v>87</v>
      </c>
      <c r="X24" s="23">
        <v>1538685720</v>
      </c>
      <c r="Y24" s="13" t="s">
        <v>89</v>
      </c>
    </row>
    <row r="25" spans="1:25" ht="153" customHeight="1" x14ac:dyDescent="0.3">
      <c r="A25" s="16">
        <v>14</v>
      </c>
      <c r="B25" s="25" t="s">
        <v>55</v>
      </c>
      <c r="C25" s="43">
        <v>31278</v>
      </c>
      <c r="D25" s="6"/>
      <c r="E25" s="16" t="s">
        <v>47</v>
      </c>
      <c r="F25" s="16" t="s">
        <v>76</v>
      </c>
      <c r="G25" s="18">
        <v>3.33</v>
      </c>
      <c r="H25" s="18">
        <v>0</v>
      </c>
      <c r="I25" s="18">
        <v>0</v>
      </c>
      <c r="J25" s="26">
        <v>0</v>
      </c>
      <c r="K25" s="26"/>
      <c r="L25" s="26">
        <v>0</v>
      </c>
      <c r="M25" s="26">
        <v>0.25</v>
      </c>
      <c r="N25" s="18"/>
      <c r="O25" s="20">
        <f t="shared" si="0"/>
        <v>9740250</v>
      </c>
      <c r="P25" s="42">
        <v>40269</v>
      </c>
      <c r="Q25" s="18">
        <v>14</v>
      </c>
      <c r="R25" s="18">
        <v>11</v>
      </c>
      <c r="S25" s="18">
        <f>Q25*12+R25</f>
        <v>179</v>
      </c>
      <c r="T25" s="21" t="s">
        <v>70</v>
      </c>
      <c r="U25" s="22" t="s">
        <v>71</v>
      </c>
      <c r="V25" s="18"/>
      <c r="W25" s="12" t="s">
        <v>87</v>
      </c>
      <c r="X25" s="23">
        <v>715908375</v>
      </c>
      <c r="Y25" s="38" t="s">
        <v>89</v>
      </c>
    </row>
    <row r="26" spans="1:25" ht="27.75" customHeight="1" x14ac:dyDescent="0.3">
      <c r="A26" s="62" t="s">
        <v>90</v>
      </c>
      <c r="B26" s="63"/>
      <c r="C26" s="47"/>
      <c r="D26" s="48"/>
      <c r="E26" s="49"/>
      <c r="F26" s="50"/>
      <c r="G26" s="47"/>
      <c r="H26" s="47"/>
      <c r="I26" s="47"/>
      <c r="J26" s="47"/>
      <c r="K26" s="47"/>
      <c r="L26" s="47"/>
      <c r="M26" s="51"/>
      <c r="N26" s="47"/>
      <c r="O26" s="52"/>
      <c r="P26" s="48"/>
      <c r="Q26" s="47"/>
      <c r="R26" s="47"/>
      <c r="S26" s="47"/>
      <c r="T26" s="50"/>
      <c r="U26" s="47"/>
      <c r="V26" s="47"/>
      <c r="W26" s="52"/>
      <c r="X26" s="54">
        <f xml:space="preserve"> SUM(X12:X25)</f>
        <v>14220701059.5</v>
      </c>
      <c r="Y26" s="53"/>
    </row>
    <row r="27" spans="1:25" ht="16.5" x14ac:dyDescent="0.25">
      <c r="B27" s="39"/>
      <c r="C27" s="39"/>
      <c r="D27" s="39"/>
      <c r="E27" s="39"/>
      <c r="F27" s="9"/>
      <c r="G27" s="10"/>
      <c r="H27" s="10"/>
      <c r="I27" s="10"/>
      <c r="J27" s="10"/>
      <c r="K27" s="10"/>
      <c r="L27" s="10"/>
      <c r="M27" s="10"/>
      <c r="N27" s="10"/>
      <c r="O27" s="10"/>
      <c r="P27" s="11"/>
      <c r="Q27" s="11"/>
      <c r="R27" s="39"/>
      <c r="S27" s="39"/>
      <c r="T27" s="39"/>
      <c r="U27" s="39"/>
      <c r="V27" s="39"/>
      <c r="W27" s="39"/>
      <c r="X27" s="39"/>
      <c r="Y27" s="39"/>
    </row>
    <row r="28" spans="1:25" ht="16.5" x14ac:dyDescent="0.25">
      <c r="B28" s="9"/>
      <c r="C28" s="9"/>
      <c r="D28" s="9"/>
      <c r="E28" s="9"/>
      <c r="F28" s="9"/>
      <c r="G28" s="10"/>
      <c r="H28" s="10"/>
      <c r="I28" s="10"/>
      <c r="J28" s="10"/>
      <c r="K28" s="10"/>
      <c r="L28" s="10"/>
      <c r="M28" s="10"/>
      <c r="N28" s="10"/>
      <c r="O28" s="10"/>
      <c r="P28" s="11"/>
      <c r="Q28" s="11"/>
      <c r="R28" s="39"/>
      <c r="S28" s="39"/>
      <c r="T28" s="39"/>
      <c r="U28" s="39"/>
      <c r="V28" s="39"/>
      <c r="W28" s="39"/>
      <c r="X28" s="39"/>
      <c r="Y28" s="39"/>
    </row>
    <row r="29" spans="1:25" ht="39" customHeight="1" x14ac:dyDescent="0.25">
      <c r="B29" s="9"/>
      <c r="C29" s="9"/>
      <c r="D29" s="9"/>
      <c r="E29" s="9"/>
      <c r="F29" s="9"/>
      <c r="G29" s="10"/>
      <c r="H29" s="10"/>
      <c r="I29" s="10"/>
      <c r="J29" s="10"/>
      <c r="K29" s="10"/>
      <c r="L29" s="10"/>
      <c r="M29" s="10"/>
      <c r="N29" s="10"/>
      <c r="O29" s="10"/>
      <c r="P29" s="11"/>
      <c r="Q29" s="11"/>
      <c r="R29" s="9"/>
      <c r="S29" s="9"/>
      <c r="T29" s="9"/>
      <c r="U29" s="9"/>
      <c r="V29" s="9"/>
      <c r="W29" s="9"/>
      <c r="X29" s="9"/>
      <c r="Y29" s="9"/>
    </row>
    <row r="30" spans="1:25" ht="16.5" x14ac:dyDescent="0.25">
      <c r="B30" s="9"/>
      <c r="C30" s="9"/>
      <c r="D30" s="9"/>
      <c r="E30" s="9"/>
      <c r="F30" s="9"/>
      <c r="G30" s="10"/>
      <c r="H30" s="10"/>
      <c r="I30" s="10"/>
      <c r="J30" s="10"/>
      <c r="K30" s="10"/>
      <c r="L30" s="10"/>
      <c r="M30" s="10"/>
      <c r="N30" s="10"/>
      <c r="O30" s="10"/>
      <c r="P30" s="11"/>
      <c r="Q30" s="11"/>
      <c r="R30" s="9"/>
      <c r="S30" s="9"/>
      <c r="T30" s="9"/>
      <c r="U30" s="9"/>
      <c r="V30" s="9"/>
      <c r="W30" s="9"/>
      <c r="X30" s="9"/>
      <c r="Y30" s="9"/>
    </row>
    <row r="31" spans="1:25" ht="16.5" x14ac:dyDescent="0.25">
      <c r="B31" s="10"/>
      <c r="C31" s="10"/>
      <c r="D31" s="10"/>
      <c r="E31" s="10"/>
      <c r="F31" s="10"/>
      <c r="G31" s="10"/>
      <c r="H31" s="10"/>
      <c r="I31" s="10"/>
      <c r="J31" s="10"/>
      <c r="K31" s="10"/>
      <c r="L31" s="10"/>
      <c r="M31" s="10"/>
      <c r="N31" s="10"/>
      <c r="O31" s="10"/>
      <c r="P31" s="11"/>
      <c r="Q31" s="11"/>
      <c r="R31" s="10"/>
      <c r="S31" s="10"/>
      <c r="T31" s="10"/>
      <c r="U31" s="10"/>
      <c r="V31" s="10"/>
      <c r="W31" s="10"/>
      <c r="X31" s="10"/>
      <c r="Y31" s="10"/>
    </row>
    <row r="32" spans="1:25" ht="16.5" x14ac:dyDescent="0.25">
      <c r="B32" s="40"/>
      <c r="C32" s="40"/>
      <c r="D32" s="40"/>
      <c r="E32" s="40"/>
      <c r="F32" s="10"/>
      <c r="G32" s="10"/>
      <c r="H32" s="10"/>
      <c r="I32" s="10"/>
      <c r="J32" s="10"/>
      <c r="K32" s="10"/>
      <c r="L32" s="10"/>
      <c r="M32" s="10"/>
      <c r="N32" s="10"/>
      <c r="O32" s="10"/>
      <c r="P32" s="11"/>
      <c r="Q32" s="11"/>
      <c r="R32" s="40"/>
      <c r="S32" s="40"/>
      <c r="T32" s="40"/>
      <c r="U32" s="40"/>
      <c r="V32" s="40"/>
      <c r="W32" s="40"/>
      <c r="X32" s="40"/>
      <c r="Y32" s="40"/>
    </row>
    <row r="37" spans="21:21" ht="16.5" x14ac:dyDescent="0.25">
      <c r="U37" s="8"/>
    </row>
  </sheetData>
  <mergeCells count="20">
    <mergeCell ref="O7:O8"/>
    <mergeCell ref="P7:S7"/>
    <mergeCell ref="T7:T8"/>
    <mergeCell ref="U7:U8"/>
    <mergeCell ref="V7:W7"/>
    <mergeCell ref="X7:X8"/>
    <mergeCell ref="Y7:Y8"/>
    <mergeCell ref="A26:B26"/>
    <mergeCell ref="L1:R1"/>
    <mergeCell ref="L2:R2"/>
    <mergeCell ref="H5:V5"/>
    <mergeCell ref="A7:A8"/>
    <mergeCell ref="B7:B8"/>
    <mergeCell ref="C7:D7"/>
    <mergeCell ref="E7:E8"/>
    <mergeCell ref="F7:F8"/>
    <mergeCell ref="B1:E1"/>
    <mergeCell ref="B2:E2"/>
    <mergeCell ref="B4:Y4"/>
    <mergeCell ref="G7:N7"/>
  </mergeCells>
  <pageMargins left="0" right="0" top="0" bottom="0" header="0" footer="0"/>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sgtvt-hmly</dc:creator>
  <cp:lastModifiedBy>HP</cp:lastModifiedBy>
  <cp:lastPrinted>2025-03-31T00:20:44Z</cp:lastPrinted>
  <dcterms:created xsi:type="dcterms:W3CDTF">2025-03-17T02:25:20Z</dcterms:created>
  <dcterms:modified xsi:type="dcterms:W3CDTF">2025-03-31T11:43:17Z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32922b279ee6455cb9732cd3d2025808.psdsxs" Id="R9b16bf723eb14cb6" /></Relationships>
</file>