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psdsor" ContentType="application/vnd.openxmlformats-package.digital-signature-origin"/>
  <Default Extension="psdsxs" ContentType="application/vnd.openxmlformats-package.digital-signature-xmlsignatur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package/2006/relationships/digital-signature/origin" Target="/package/services/digital-signature/origin.psdsor" Id="Rcb224123570b42c7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60" yWindow="120" windowWidth="11880" windowHeight="10272"/>
  </bookViews>
  <sheets>
    <sheet name="Du THao kem QD tinh" sheetId="93" r:id="rId1"/>
    <sheet name="Sheet1" sheetId="91" r:id="rId2"/>
    <sheet name="Sheet2" sheetId="92" r:id="rId3"/>
  </sheets>
  <definedNames>
    <definedName name="_xlnm.Print_Titles" localSheetId="0">'Du THao kem QD tinh'!$6:$7</definedName>
  </definedNames>
  <calcPr calcId="144525" fullCalcOnLoad="1"/>
</workbook>
</file>

<file path=xl/calcChain.xml><?xml version="1.0" encoding="utf-8"?>
<calcChain xmlns="http://schemas.openxmlformats.org/spreadsheetml/2006/main">
  <c r="L13" i="93" l="1"/>
  <c r="AC81" i="93"/>
  <c r="AB81" i="93"/>
  <c r="M80" i="93"/>
  <c r="N80" i="93"/>
  <c r="K80" i="93"/>
  <c r="L80" i="93"/>
  <c r="I80" i="93"/>
  <c r="J80" i="93"/>
  <c r="M79" i="93"/>
  <c r="N79" i="93"/>
  <c r="K79" i="93"/>
  <c r="L79" i="93"/>
  <c r="I79" i="93"/>
  <c r="J79" i="93"/>
  <c r="M78" i="93"/>
  <c r="N78" i="93"/>
  <c r="K78" i="93"/>
  <c r="L78" i="93"/>
  <c r="I78" i="93"/>
  <c r="J78" i="93"/>
  <c r="M77" i="93"/>
  <c r="N77" i="93"/>
  <c r="K77" i="93"/>
  <c r="L77" i="93"/>
  <c r="I77" i="93"/>
  <c r="J77" i="93"/>
  <c r="M76" i="93"/>
  <c r="N76" i="93"/>
  <c r="K76" i="93"/>
  <c r="L76" i="93"/>
  <c r="I76" i="93"/>
  <c r="J76" i="93"/>
  <c r="M75" i="93"/>
  <c r="N75" i="93"/>
  <c r="K75" i="93"/>
  <c r="L75" i="93"/>
  <c r="I75" i="93"/>
  <c r="J75" i="93"/>
  <c r="M74" i="93"/>
  <c r="N74" i="93"/>
  <c r="K74" i="93"/>
  <c r="L74" i="93"/>
  <c r="I74" i="93"/>
  <c r="J74" i="93"/>
  <c r="M73" i="93"/>
  <c r="N73" i="93"/>
  <c r="K73" i="93"/>
  <c r="L73" i="93"/>
  <c r="I73" i="93"/>
  <c r="J73" i="93"/>
  <c r="AD72" i="93"/>
  <c r="M72" i="93"/>
  <c r="N72" i="93"/>
  <c r="K72" i="93"/>
  <c r="L72" i="93"/>
  <c r="I72" i="93"/>
  <c r="J72" i="93"/>
  <c r="M71" i="93"/>
  <c r="N71" i="93"/>
  <c r="K71" i="93"/>
  <c r="L71" i="93"/>
  <c r="I71" i="93"/>
  <c r="J71" i="93"/>
  <c r="M70" i="93"/>
  <c r="N70" i="93"/>
  <c r="K70" i="93"/>
  <c r="L70" i="93"/>
  <c r="I70" i="93"/>
  <c r="J70" i="93"/>
  <c r="M69" i="93"/>
  <c r="N69" i="93"/>
  <c r="K69" i="93"/>
  <c r="L69" i="93"/>
  <c r="I69" i="93"/>
  <c r="J69" i="93"/>
  <c r="M68" i="93"/>
  <c r="N68" i="93"/>
  <c r="K68" i="93"/>
  <c r="L68" i="93"/>
  <c r="I68" i="93"/>
  <c r="J68" i="93"/>
  <c r="M67" i="93"/>
  <c r="N67" i="93"/>
  <c r="K67" i="93"/>
  <c r="L67" i="93"/>
  <c r="I67" i="93"/>
  <c r="J67" i="93"/>
  <c r="M66" i="93"/>
  <c r="N66" i="93"/>
  <c r="K66" i="93"/>
  <c r="L66" i="93"/>
  <c r="I66" i="93"/>
  <c r="J66" i="93"/>
  <c r="M65" i="93"/>
  <c r="N65" i="93"/>
  <c r="K65" i="93"/>
  <c r="L65" i="93"/>
  <c r="I65" i="93"/>
  <c r="J65" i="93"/>
  <c r="M64" i="93"/>
  <c r="N64" i="93"/>
  <c r="K64" i="93"/>
  <c r="L64" i="93"/>
  <c r="I64" i="93"/>
  <c r="J64" i="93"/>
  <c r="M63" i="93"/>
  <c r="N63" i="93"/>
  <c r="K63" i="93"/>
  <c r="L63" i="93"/>
  <c r="I63" i="93"/>
  <c r="J63" i="93"/>
  <c r="M62" i="93"/>
  <c r="N62" i="93"/>
  <c r="K62" i="93"/>
  <c r="L62" i="93"/>
  <c r="I62" i="93"/>
  <c r="J62" i="93"/>
  <c r="M61" i="93"/>
  <c r="N61" i="93"/>
  <c r="K61" i="93"/>
  <c r="L61" i="93"/>
  <c r="I61" i="93"/>
  <c r="J61" i="93"/>
  <c r="AD60" i="93"/>
  <c r="M60" i="93"/>
  <c r="N60" i="93"/>
  <c r="K60" i="93"/>
  <c r="L60" i="93"/>
  <c r="I60" i="93"/>
  <c r="J60" i="93"/>
  <c r="M59" i="93"/>
  <c r="N59" i="93"/>
  <c r="K59" i="93"/>
  <c r="L59" i="93"/>
  <c r="I59" i="93"/>
  <c r="J59" i="93"/>
  <c r="M58" i="93"/>
  <c r="N58" i="93"/>
  <c r="K58" i="93"/>
  <c r="L58" i="93"/>
  <c r="I58" i="93"/>
  <c r="J58" i="93"/>
  <c r="M57" i="93"/>
  <c r="N57" i="93"/>
  <c r="K57" i="93"/>
  <c r="L57" i="93"/>
  <c r="I57" i="93"/>
  <c r="J57" i="93"/>
  <c r="M56" i="93"/>
  <c r="N56" i="93"/>
  <c r="K56" i="93"/>
  <c r="L56" i="93"/>
  <c r="I56" i="93"/>
  <c r="J56" i="93"/>
  <c r="M55" i="93"/>
  <c r="N55" i="93"/>
  <c r="K55" i="93"/>
  <c r="L55" i="93"/>
  <c r="I55" i="93"/>
  <c r="J55" i="93"/>
  <c r="M54" i="93"/>
  <c r="N54" i="93"/>
  <c r="K54" i="93"/>
  <c r="L54" i="93"/>
  <c r="I54" i="93"/>
  <c r="J54" i="93"/>
  <c r="M53" i="93"/>
  <c r="N53" i="93"/>
  <c r="K53" i="93"/>
  <c r="L53" i="93"/>
  <c r="I53" i="93"/>
  <c r="J53" i="93"/>
  <c r="M52" i="93"/>
  <c r="N52" i="93"/>
  <c r="K52" i="93"/>
  <c r="L52" i="93"/>
  <c r="I52" i="93"/>
  <c r="J52" i="93"/>
  <c r="AD51" i="93"/>
  <c r="M51" i="93"/>
  <c r="N51" i="93"/>
  <c r="K51" i="93"/>
  <c r="L51" i="93"/>
  <c r="I51" i="93"/>
  <c r="J51" i="93"/>
  <c r="M50" i="93"/>
  <c r="N50" i="93"/>
  <c r="K50" i="93"/>
  <c r="L50" i="93"/>
  <c r="I50" i="93"/>
  <c r="J50" i="93"/>
  <c r="M49" i="93"/>
  <c r="N49" i="93"/>
  <c r="K49" i="93"/>
  <c r="L49" i="93"/>
  <c r="I49" i="93"/>
  <c r="J49" i="93"/>
  <c r="M48" i="93"/>
  <c r="N48" i="93"/>
  <c r="K48" i="93"/>
  <c r="L48" i="93"/>
  <c r="I48" i="93"/>
  <c r="J48" i="93"/>
  <c r="M47" i="93"/>
  <c r="N47" i="93"/>
  <c r="K47" i="93"/>
  <c r="L47" i="93"/>
  <c r="I47" i="93"/>
  <c r="J47" i="93"/>
  <c r="M46" i="93"/>
  <c r="N46" i="93"/>
  <c r="K46" i="93"/>
  <c r="L46" i="93"/>
  <c r="I46" i="93"/>
  <c r="J46" i="93"/>
  <c r="M45" i="93"/>
  <c r="N45" i="93"/>
  <c r="K45" i="93"/>
  <c r="L45" i="93"/>
  <c r="I45" i="93"/>
  <c r="J45" i="93"/>
  <c r="M44" i="93"/>
  <c r="N44" i="93"/>
  <c r="K44" i="93"/>
  <c r="L44" i="93"/>
  <c r="I44" i="93"/>
  <c r="J44" i="93"/>
  <c r="M43" i="93"/>
  <c r="N43" i="93"/>
  <c r="K43" i="93"/>
  <c r="L43" i="93"/>
  <c r="I43" i="93"/>
  <c r="J43" i="93"/>
  <c r="M42" i="93"/>
  <c r="N42" i="93"/>
  <c r="K42" i="93"/>
  <c r="L42" i="93"/>
  <c r="I42" i="93"/>
  <c r="J42" i="93"/>
  <c r="AD41" i="93"/>
  <c r="M41" i="93"/>
  <c r="N41" i="93"/>
  <c r="K41" i="93"/>
  <c r="L41" i="93"/>
  <c r="I41" i="93"/>
  <c r="J41" i="93"/>
  <c r="M40" i="93"/>
  <c r="N40" i="93"/>
  <c r="K40" i="93"/>
  <c r="L40" i="93"/>
  <c r="I40" i="93"/>
  <c r="J40" i="93"/>
  <c r="M39" i="93"/>
  <c r="N39" i="93"/>
  <c r="K39" i="93"/>
  <c r="L39" i="93"/>
  <c r="I39" i="93"/>
  <c r="J39" i="93"/>
  <c r="M38" i="93"/>
  <c r="N38" i="93"/>
  <c r="K38" i="93"/>
  <c r="L38" i="93"/>
  <c r="I38" i="93"/>
  <c r="J38" i="93"/>
  <c r="M37" i="93"/>
  <c r="N37" i="93"/>
  <c r="K37" i="93"/>
  <c r="L37" i="93"/>
  <c r="I37" i="93"/>
  <c r="J37" i="93"/>
  <c r="M36" i="93"/>
  <c r="N36" i="93"/>
  <c r="K36" i="93"/>
  <c r="L36" i="93"/>
  <c r="I36" i="93"/>
  <c r="J36" i="93"/>
  <c r="N35" i="93"/>
  <c r="M35" i="93"/>
  <c r="K35" i="93"/>
  <c r="L35" i="93"/>
  <c r="I35" i="93"/>
  <c r="J35" i="93"/>
  <c r="M34" i="93"/>
  <c r="N34" i="93"/>
  <c r="L34" i="93"/>
  <c r="K34" i="93"/>
  <c r="I34" i="93"/>
  <c r="J34" i="93"/>
  <c r="M33" i="93"/>
  <c r="N33" i="93"/>
  <c r="K33" i="93"/>
  <c r="L33" i="93"/>
  <c r="I33" i="93"/>
  <c r="J33" i="93"/>
  <c r="N32" i="93"/>
  <c r="M32" i="93"/>
  <c r="K32" i="93"/>
  <c r="L32" i="93"/>
  <c r="J32" i="93"/>
  <c r="I32" i="93"/>
  <c r="M31" i="93"/>
  <c r="N31" i="93"/>
  <c r="L31" i="93"/>
  <c r="K31" i="93"/>
  <c r="I31" i="93"/>
  <c r="J31" i="93"/>
  <c r="AD30" i="93"/>
  <c r="M30" i="93"/>
  <c r="N30" i="93"/>
  <c r="K30" i="93"/>
  <c r="L30" i="93"/>
  <c r="I30" i="93"/>
  <c r="J30" i="93"/>
  <c r="M29" i="93"/>
  <c r="N29" i="93"/>
  <c r="K29" i="93"/>
  <c r="L29" i="93"/>
  <c r="I29" i="93"/>
  <c r="J29" i="93"/>
  <c r="M28" i="93"/>
  <c r="N28" i="93"/>
  <c r="K28" i="93"/>
  <c r="L28" i="93"/>
  <c r="I28" i="93"/>
  <c r="J28" i="93"/>
  <c r="M27" i="93"/>
  <c r="N27" i="93"/>
  <c r="K27" i="93"/>
  <c r="L27" i="93"/>
  <c r="I27" i="93"/>
  <c r="J27" i="93"/>
  <c r="M26" i="93"/>
  <c r="N26" i="93"/>
  <c r="K26" i="93"/>
  <c r="L26" i="93"/>
  <c r="I26" i="93"/>
  <c r="J26" i="93"/>
  <c r="M25" i="93"/>
  <c r="N25" i="93"/>
  <c r="K25" i="93"/>
  <c r="L25" i="93"/>
  <c r="I25" i="93"/>
  <c r="J25" i="93"/>
  <c r="M24" i="93"/>
  <c r="N24" i="93"/>
  <c r="K24" i="93"/>
  <c r="L24" i="93"/>
  <c r="I24" i="93"/>
  <c r="J24" i="93"/>
  <c r="M23" i="93"/>
  <c r="N23" i="93"/>
  <c r="K23" i="93"/>
  <c r="L23" i="93"/>
  <c r="I23" i="93"/>
  <c r="J23" i="93"/>
  <c r="M22" i="93"/>
  <c r="N22" i="93"/>
  <c r="K22" i="93"/>
  <c r="L22" i="93"/>
  <c r="I22" i="93"/>
  <c r="J22" i="93"/>
  <c r="M21" i="93"/>
  <c r="N21" i="93"/>
  <c r="K21" i="93"/>
  <c r="L21" i="93"/>
  <c r="I21" i="93"/>
  <c r="J21" i="93"/>
  <c r="AD20" i="93"/>
  <c r="M20" i="93"/>
  <c r="N20" i="93"/>
  <c r="K20" i="93"/>
  <c r="L20" i="93"/>
  <c r="I20" i="93"/>
  <c r="J20" i="93"/>
  <c r="M19" i="93"/>
  <c r="N19" i="93"/>
  <c r="K19" i="93"/>
  <c r="L19" i="93"/>
  <c r="I19" i="93"/>
  <c r="J19" i="93"/>
  <c r="M18" i="93"/>
  <c r="N18" i="93"/>
  <c r="K18" i="93"/>
  <c r="L18" i="93"/>
  <c r="I18" i="93"/>
  <c r="J18" i="93"/>
  <c r="M17" i="93"/>
  <c r="N17" i="93"/>
  <c r="K17" i="93"/>
  <c r="L17" i="93"/>
  <c r="I17" i="93"/>
  <c r="J17" i="93"/>
  <c r="M16" i="93"/>
  <c r="N16" i="93"/>
  <c r="K16" i="93"/>
  <c r="L16" i="93"/>
  <c r="I16" i="93"/>
  <c r="J16" i="93"/>
  <c r="M15" i="93"/>
  <c r="N15" i="93"/>
  <c r="K15" i="93"/>
  <c r="L15" i="93"/>
  <c r="I15" i="93"/>
  <c r="J15" i="93"/>
  <c r="M14" i="93"/>
  <c r="N14" i="93"/>
  <c r="K14" i="93"/>
  <c r="L14" i="93"/>
  <c r="I14" i="93"/>
  <c r="J14" i="93"/>
  <c r="M13" i="93"/>
  <c r="N13" i="93"/>
  <c r="I13" i="93"/>
  <c r="J13" i="93"/>
  <c r="M12" i="93"/>
  <c r="N12" i="93"/>
  <c r="K12" i="93"/>
  <c r="L12" i="93"/>
  <c r="I12" i="93"/>
  <c r="J12" i="93"/>
  <c r="AD11" i="93"/>
  <c r="M11" i="93"/>
  <c r="N11" i="93"/>
  <c r="K11" i="93"/>
  <c r="L11" i="93"/>
  <c r="I11" i="93"/>
  <c r="J11" i="93"/>
  <c r="D24" i="91"/>
  <c r="AD81" i="93"/>
</calcChain>
</file>

<file path=xl/sharedStrings.xml><?xml version="1.0" encoding="utf-8"?>
<sst xmlns="http://schemas.openxmlformats.org/spreadsheetml/2006/main" count="109" uniqueCount="82">
  <si>
    <t>TT</t>
  </si>
  <si>
    <t>Họ và tên</t>
  </si>
  <si>
    <t>Phụ cấp thâm niên vượt khung (nếu có)</t>
  </si>
  <si>
    <t>Hệ số chênh lệch bảo lưu (nếu có)</t>
  </si>
  <si>
    <t>Lương ngạch, bậc trước liền kề</t>
  </si>
  <si>
    <t>Số năm đóng BHXH theo sổ BHXH</t>
  </si>
  <si>
    <t>Tuổi khi giải quyết tinh giản biên chế</t>
  </si>
  <si>
    <t>Lý do tinh giản</t>
  </si>
  <si>
    <t>Hệ số lương</t>
  </si>
  <si>
    <t>Thời điểm hưởng</t>
  </si>
  <si>
    <t>Mức phụ cấp</t>
  </si>
  <si>
    <t>Tổng cộng</t>
  </si>
  <si>
    <t>Tổng
 số</t>
  </si>
  <si>
    <t xml:space="preserve">số năm làm cv nặng nhọc, độc hại </t>
  </si>
  <si>
    <t>A</t>
  </si>
  <si>
    <t>Trình độ đào tạo (ghi cụ thể chuyên ngành)</t>
  </si>
  <si>
    <t>Chức vụ/ Chức danh  đang đảm nhiệm</t>
  </si>
  <si>
    <t>Lương ngạch,bậc hiện giữ</t>
  </si>
  <si>
    <t>Phụ cấp chức vụ (nếu có)</t>
  </si>
  <si>
    <t>Phụ cấp thâm niên nghề (nếu có)</t>
  </si>
  <si>
    <t>Hệ số</t>
  </si>
  <si>
    <t>Hệ số
lương</t>
  </si>
  <si>
    <t>PC
TNVK</t>
  </si>
  <si>
    <t>TNN</t>
  </si>
  <si>
    <t>PC
CV</t>
  </si>
  <si>
    <t xml:space="preserve"> </t>
  </si>
  <si>
    <t>Kinh phí để thực hiện chính sách</t>
  </si>
  <si>
    <t>Chính sách 
được hưởng</t>
  </si>
  <si>
    <t>Bảo 
lưu</t>
  </si>
  <si>
    <t>ĐVT: 1.000 đồng</t>
  </si>
  <si>
    <t>Thôi việc ngay: 0</t>
  </si>
  <si>
    <t>Kinh phí thực hiện</t>
  </si>
  <si>
    <t>Nữ 
(X)</t>
  </si>
  <si>
    <t>01/01/2025</t>
  </si>
  <si>
    <t xml:space="preserve">Theo điểm đ khoản 1 
Điều 2 Nghị định số 29/2023/NĐ-CP; năm học 2023-2024 xếp loại chất lượng: Hoàn thành nhiệm vụ, cá nhân có đơn tự nguyện thực hiện tinh giản biên chế, được đơn vị trực tiếp quản lý đồng ý </t>
  </si>
  <si>
    <t>Tiền lương 
tháng để tính
 trợ cấp do
 đóng BHXH
 (1000đ)</t>
  </si>
  <si>
    <t>KHỐI SỰ NGHIỆP: 07</t>
  </si>
  <si>
    <t>HƯU TRƯỚC TUỔI: 07</t>
  </si>
  <si>
    <t>SỰ NGHIỆP GIÁO DỤC VÀ ĐÀO TẠO: 07</t>
  </si>
  <si>
    <t>Khối sự nghiệp: 07</t>
  </si>
  <si>
    <t>Sự nghiệp giáo dục và đào tạo: 07</t>
  </si>
  <si>
    <t>Hưu trước tuổi: 07</t>
  </si>
  <si>
    <t>Võ Văn Hải</t>
  </si>
  <si>
    <t>14/4/1968</t>
  </si>
  <si>
    <t>Cao đẳng Sư phạm Hóa</t>
  </si>
  <si>
    <t>Giáo viên Trường THCS Lục Sĩ Thành</t>
  </si>
  <si>
    <t>01/9/2023</t>
  </si>
  <si>
    <t>01/6/2025</t>
  </si>
  <si>
    <t>Theo điểm c khoản 1 Điều 2 Nghị định số 29/2023/NĐ-CP; dôi dư do cơ cấu lại viên chức theo vị trí việc làm nhưng không thể bố trí, sắp xếp việc làm khác; cá nhân có đơn tự nguyện thực hiện tinh giản biên chế, được đơn vị quản lý trực tiếp đồng ý</t>
  </si>
  <si>
    <t>Nguyễn Văn Hồng</t>
  </si>
  <si>
    <t>26/12/1967</t>
  </si>
  <si>
    <t>Đại học Sư phạm Tiểu học</t>
  </si>
  <si>
    <t>Giáo viên Trường Tiểu học thị trấn Trà Ôn</t>
  </si>
  <si>
    <t>01/8/2023</t>
  </si>
  <si>
    <t>Hưu 
trước tuổi</t>
  </si>
  <si>
    <t>Nguyễn Thị Ngọc Hừng</t>
  </si>
  <si>
    <t>x</t>
  </si>
  <si>
    <t>09/11/1971</t>
  </si>
  <si>
    <t>Mai Thúy Phượng</t>
  </si>
  <si>
    <t>01/7/1970</t>
  </si>
  <si>
    <t>Đại học Sư phạm Ngữ văn</t>
  </si>
  <si>
    <t>Giáo viên Trường THCS Tân Mỹ</t>
  </si>
  <si>
    <t>01/7/2024</t>
  </si>
  <si>
    <t>Huỳnh Ngọc Liên</t>
  </si>
  <si>
    <t>16/12/1971</t>
  </si>
  <si>
    <t>Giáo viên Trường Tiểu học Nhơn Bình A</t>
  </si>
  <si>
    <t>1/8/2023</t>
  </si>
  <si>
    <t>Nguyễn Văn Vũ</t>
  </si>
  <si>
    <t>28/12/1967</t>
  </si>
  <si>
    <t>Đại học Sư phạm Hóa</t>
  </si>
  <si>
    <t>Hiệu trưởng Trường THCS Nhơn Bình</t>
  </si>
  <si>
    <t>Trần Thị Hồng Thúy</t>
  </si>
  <si>
    <t>03/3/1971</t>
  </si>
  <si>
    <t>Đại học Sư phạm Sinh học</t>
  </si>
  <si>
    <t>01/4/2025</t>
  </si>
  <si>
    <t>Thời điểm 
tinh giản 
biên chế</t>
  </si>
  <si>
    <t>Thôi 
việc 
ngay</t>
  </si>
  <si>
    <t>CỘNG HÒA XÃ HỘI CHỦ NGHĨA VIỆT NAM
Độc lập - Tự do - Hạnh phúc</t>
  </si>
  <si>
    <t>ỦY BAN NHÂN DÂN
TỈNH VĨNH LONG</t>
  </si>
  <si>
    <t>Ngày, tháng, năm sinh</t>
  </si>
  <si>
    <t xml:space="preserve">Theo điểm đ khoản 1 
Điều 2 Nghị định số 29/2023/NĐ-CP; năm học 2023 - 2024 xếp loại chất lượng: Hoàn thành nhiệm vụ, cá nhân có đơn tự nguyện thực hiện tinh giản biên chế, được đơn vị trực tiếp quản lý đồng ý </t>
  </si>
  <si>
    <r>
      <rPr>
        <b/>
        <sz val="14"/>
        <rFont val="Times New Roman"/>
        <family val="1"/>
      </rPr>
      <t xml:space="preserve">BIỂU SỐ 01
        TỔNG HỢP CHUNG DANH SÁCH VÀ KINH PHÍ THỰC HIỆN TINH GIẢN BIÊN CHẾ
        THEO NGHỊ ĐỊNH SỐ 29/2023/NĐ-CP ĐỢT 1 NĂM 2025 CỦA ỦY BAN NHÂN DÂN HUYỆN TRÀ ÔN
       </t>
    </r>
    <r>
      <rPr>
        <i/>
        <sz val="14"/>
        <rFont val="Times New Roman"/>
        <family val="1"/>
      </rPr>
      <t xml:space="preserve"> (Kèm theo Quyết định số 2717/QĐ-UBND ngày 27/12/2024 của Chủ tịch Ủy ban nhân dân tỉnh)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</si>
</sst>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91" formatCode="#,##0.000"/>
    <numFmt numFmtId="195" formatCode="dd\/mm\/yyyy"/>
  </numFmts>
  <fonts count="16" x14ac:knownFonts="1">
    <font>
      <sz val="10"/>
      <name val="Arial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0"/>
      <name val="Times New Roman"/>
      <family val="1"/>
    </font>
    <font>
      <i/>
      <sz val="18"/>
      <name val="Times New Roman"/>
      <family val="1"/>
    </font>
    <font>
      <i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80">
    <xf numFmtId="0" fontId="0" fillId="0" borderId="0" xfId="0"/>
    <xf numFmtId="0" fontId="9" fillId="0" borderId="1" xfId="1" applyFont="1" applyFill="1" applyBorder="1" applyAlignment="1">
      <alignment horizontal="center" vertical="center" wrapText="1"/>
    </xf>
    <xf numFmtId="14" fontId="9" fillId="0" borderId="1" xfId="1" applyNumberFormat="1" applyFont="1" applyFill="1" applyBorder="1" applyAlignment="1">
      <alignment horizontal="center" vertical="center" wrapText="1"/>
    </xf>
    <xf numFmtId="1" fontId="10" fillId="0" borderId="2" xfId="1" applyNumberFormat="1" applyFont="1" applyFill="1" applyBorder="1" applyAlignment="1">
      <alignment horizontal="center" vertical="center" wrapText="1"/>
    </xf>
    <xf numFmtId="14" fontId="12" fillId="0" borderId="3" xfId="0" applyNumberFormat="1" applyFont="1" applyFill="1" applyBorder="1" applyAlignment="1">
      <alignment horizontal="center" vertical="center" wrapText="1"/>
    </xf>
    <xf numFmtId="1" fontId="10" fillId="0" borderId="4" xfId="1" applyNumberFormat="1" applyFont="1" applyFill="1" applyBorder="1" applyAlignment="1">
      <alignment horizontal="center" vertical="center" wrapText="1"/>
    </xf>
    <xf numFmtId="1" fontId="10" fillId="0" borderId="5" xfId="1" applyNumberFormat="1" applyFont="1" applyFill="1" applyBorder="1" applyAlignment="1">
      <alignment horizontal="center" vertical="center" wrapText="1"/>
    </xf>
    <xf numFmtId="1" fontId="9" fillId="0" borderId="0" xfId="1" applyNumberFormat="1" applyFont="1" applyFill="1" applyAlignment="1">
      <alignment horizontal="center" vertical="center"/>
    </xf>
    <xf numFmtId="49" fontId="10" fillId="0" borderId="0" xfId="1" applyNumberFormat="1" applyFont="1" applyFill="1" applyAlignment="1">
      <alignment vertical="center"/>
    </xf>
    <xf numFmtId="0" fontId="10" fillId="0" borderId="0" xfId="1" applyFont="1" applyFill="1" applyAlignment="1">
      <alignment vertical="center"/>
    </xf>
    <xf numFmtId="14" fontId="10" fillId="0" borderId="0" xfId="1" applyNumberFormat="1" applyFont="1" applyFill="1" applyAlignment="1">
      <alignment vertical="center"/>
    </xf>
    <xf numFmtId="4" fontId="10" fillId="0" borderId="0" xfId="1" applyNumberFormat="1" applyFont="1" applyFill="1" applyAlignment="1">
      <alignment vertical="center"/>
    </xf>
    <xf numFmtId="4" fontId="9" fillId="0" borderId="0" xfId="1" applyNumberFormat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8" fillId="0" borderId="3" xfId="0" applyFont="1" applyFill="1" applyBorder="1" applyAlignment="1">
      <alignment horizontal="left" vertical="center" wrapText="1"/>
    </xf>
    <xf numFmtId="0" fontId="10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/>
    </xf>
    <xf numFmtId="4" fontId="12" fillId="0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2" fontId="8" fillId="0" borderId="3" xfId="0" applyNumberFormat="1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14" fontId="4" fillId="0" borderId="3" xfId="0" applyNumberFormat="1" applyFont="1" applyFill="1" applyBorder="1" applyAlignment="1">
      <alignment horizontal="left" vertical="center" wrapText="1"/>
    </xf>
    <xf numFmtId="14" fontId="6" fillId="0" borderId="3" xfId="0" applyNumberFormat="1" applyFont="1" applyFill="1" applyBorder="1" applyAlignment="1">
      <alignment horizontal="left" vertical="center" wrapText="1"/>
    </xf>
    <xf numFmtId="0" fontId="10" fillId="0" borderId="0" xfId="1" applyNumberFormat="1" applyFont="1" applyFill="1" applyAlignment="1">
      <alignment vertical="center"/>
    </xf>
    <xf numFmtId="0" fontId="3" fillId="0" borderId="8" xfId="0" applyFont="1" applyFill="1" applyBorder="1" applyAlignment="1">
      <alignment horizontal="center" vertical="center" wrapText="1"/>
    </xf>
    <xf numFmtId="14" fontId="3" fillId="0" borderId="8" xfId="0" applyNumberFormat="1" applyFont="1" applyFill="1" applyBorder="1" applyAlignment="1">
      <alignment horizontal="center" vertical="center" wrapText="1"/>
    </xf>
    <xf numFmtId="4" fontId="3" fillId="0" borderId="8" xfId="0" applyNumberFormat="1" applyFont="1" applyFill="1" applyBorder="1" applyAlignment="1">
      <alignment horizontal="center" vertical="center" wrapText="1"/>
    </xf>
    <xf numFmtId="4" fontId="2" fillId="0" borderId="8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14" fontId="3" fillId="0" borderId="0" xfId="0" applyNumberFormat="1" applyFont="1" applyFill="1" applyAlignment="1">
      <alignment vertical="center"/>
    </xf>
    <xf numFmtId="0" fontId="3" fillId="0" borderId="9" xfId="0" applyFont="1" applyFill="1" applyBorder="1" applyAlignment="1">
      <alignment horizontal="center" vertical="center" wrapText="1"/>
    </xf>
    <xf numFmtId="14" fontId="3" fillId="0" borderId="9" xfId="0" applyNumberFormat="1" applyFont="1" applyFill="1" applyBorder="1" applyAlignment="1">
      <alignment horizontal="center" vertical="center" wrapText="1"/>
    </xf>
    <xf numFmtId="4" fontId="3" fillId="0" borderId="9" xfId="0" applyNumberFormat="1" applyFont="1" applyFill="1" applyBorder="1" applyAlignment="1">
      <alignment horizontal="center" vertical="center" wrapText="1"/>
    </xf>
    <xf numFmtId="4" fontId="2" fillId="0" borderId="9" xfId="0" applyNumberFormat="1" applyFont="1" applyFill="1" applyBorder="1" applyAlignment="1">
      <alignment horizontal="center" vertical="center" wrapText="1"/>
    </xf>
    <xf numFmtId="14" fontId="9" fillId="0" borderId="0" xfId="1" applyNumberFormat="1" applyFont="1" applyFill="1" applyAlignment="1">
      <alignment vertical="center"/>
    </xf>
    <xf numFmtId="14" fontId="11" fillId="0" borderId="3" xfId="0" applyNumberFormat="1" applyFont="1" applyFill="1" applyBorder="1" applyAlignment="1">
      <alignment horizontal="center" vertical="center" wrapText="1"/>
    </xf>
    <xf numFmtId="14" fontId="2" fillId="0" borderId="9" xfId="0" applyNumberFormat="1" applyFont="1" applyFill="1" applyBorder="1" applyAlignment="1">
      <alignment horizontal="center" vertical="center" wrapText="1"/>
    </xf>
    <xf numFmtId="4" fontId="9" fillId="0" borderId="9" xfId="1" applyNumberFormat="1" applyFont="1" applyFill="1" applyBorder="1" applyAlignment="1">
      <alignment horizontal="center" vertical="center" wrapText="1"/>
    </xf>
    <xf numFmtId="14" fontId="9" fillId="0" borderId="9" xfId="1" applyNumberFormat="1" applyFont="1" applyFill="1" applyBorder="1" applyAlignment="1">
      <alignment horizontal="center" vertical="center" wrapText="1"/>
    </xf>
    <xf numFmtId="0" fontId="13" fillId="0" borderId="0" xfId="1" applyFont="1" applyFill="1" applyAlignment="1">
      <alignment horizontal="right" vertical="center"/>
    </xf>
    <xf numFmtId="4" fontId="9" fillId="0" borderId="10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14" fontId="14" fillId="0" borderId="0" xfId="1" applyNumberFormat="1" applyFont="1" applyFill="1" applyAlignment="1">
      <alignment horizontal="center" vertical="center" wrapText="1"/>
    </xf>
    <xf numFmtId="191" fontId="10" fillId="0" borderId="0" xfId="1" applyNumberFormat="1" applyFont="1" applyFill="1" applyAlignment="1">
      <alignment vertical="center"/>
    </xf>
    <xf numFmtId="191" fontId="12" fillId="0" borderId="3" xfId="0" applyNumberFormat="1" applyFont="1" applyFill="1" applyBorder="1" applyAlignment="1">
      <alignment horizontal="center" vertical="center" wrapText="1"/>
    </xf>
    <xf numFmtId="191" fontId="3" fillId="0" borderId="8" xfId="0" applyNumberFormat="1" applyFont="1" applyFill="1" applyBorder="1" applyAlignment="1">
      <alignment horizontal="center" vertical="center" wrapText="1"/>
    </xf>
    <xf numFmtId="191" fontId="3" fillId="0" borderId="9" xfId="0" applyNumberFormat="1" applyFont="1" applyFill="1" applyBorder="1" applyAlignment="1">
      <alignment horizontal="center" vertical="center" wrapText="1"/>
    </xf>
    <xf numFmtId="3" fontId="10" fillId="0" borderId="5" xfId="1" applyNumberFormat="1" applyFont="1" applyFill="1" applyBorder="1" applyAlignment="1">
      <alignment horizontal="center" vertical="center" wrapText="1"/>
    </xf>
    <xf numFmtId="191" fontId="9" fillId="0" borderId="0" xfId="1" applyNumberFormat="1" applyFont="1" applyFill="1" applyAlignment="1">
      <alignment vertical="center"/>
    </xf>
    <xf numFmtId="191" fontId="9" fillId="0" borderId="9" xfId="1" applyNumberFormat="1" applyFont="1" applyFill="1" applyBorder="1" applyAlignment="1">
      <alignment horizontal="center" vertical="center" wrapText="1"/>
    </xf>
    <xf numFmtId="191" fontId="11" fillId="0" borderId="3" xfId="0" applyNumberFormat="1" applyFont="1" applyFill="1" applyBorder="1" applyAlignment="1">
      <alignment horizontal="center" vertical="center" wrapText="1"/>
    </xf>
    <xf numFmtId="191" fontId="2" fillId="0" borderId="9" xfId="0" applyNumberFormat="1" applyFont="1" applyFill="1" applyBorder="1" applyAlignment="1">
      <alignment horizontal="center" vertical="center" wrapText="1"/>
    </xf>
    <xf numFmtId="191" fontId="2" fillId="0" borderId="8" xfId="1" applyNumberFormat="1" applyFont="1" applyFill="1" applyBorder="1" applyAlignment="1">
      <alignment horizontal="right" vertical="center" wrapText="1"/>
    </xf>
    <xf numFmtId="191" fontId="2" fillId="0" borderId="8" xfId="0" applyNumberFormat="1" applyFont="1" applyFill="1" applyBorder="1" applyAlignment="1">
      <alignment horizontal="right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4" fontId="3" fillId="0" borderId="12" xfId="0" applyNumberFormat="1" applyFont="1" applyFill="1" applyBorder="1" applyAlignment="1">
      <alignment horizontal="center" vertical="center" wrapText="1"/>
    </xf>
    <xf numFmtId="191" fontId="3" fillId="0" borderId="12" xfId="0" applyNumberFormat="1" applyFont="1" applyFill="1" applyBorder="1" applyAlignment="1">
      <alignment horizontal="center" vertical="center" wrapText="1"/>
    </xf>
    <xf numFmtId="4" fontId="2" fillId="0" borderId="12" xfId="0" applyNumberFormat="1" applyFont="1" applyFill="1" applyBorder="1" applyAlignment="1">
      <alignment horizontal="center" vertical="center" wrapText="1"/>
    </xf>
    <xf numFmtId="14" fontId="2" fillId="0" borderId="12" xfId="1" applyNumberFormat="1" applyFont="1" applyFill="1" applyBorder="1" applyAlignment="1">
      <alignment horizontal="center" vertical="center" wrapText="1"/>
    </xf>
    <xf numFmtId="191" fontId="2" fillId="0" borderId="12" xfId="1" applyNumberFormat="1" applyFont="1" applyFill="1" applyBorder="1" applyAlignment="1">
      <alignment horizontal="right" vertical="center" wrapText="1"/>
    </xf>
    <xf numFmtId="4" fontId="2" fillId="0" borderId="12" xfId="1" applyNumberFormat="1" applyFont="1" applyFill="1" applyBorder="1" applyAlignment="1">
      <alignment horizontal="right" vertical="center" wrapText="1"/>
    </xf>
    <xf numFmtId="191" fontId="2" fillId="0" borderId="12" xfId="0" applyNumberFormat="1" applyFont="1" applyFill="1" applyBorder="1" applyAlignment="1">
      <alignment horizontal="right" vertical="center" wrapText="1"/>
    </xf>
    <xf numFmtId="0" fontId="3" fillId="0" borderId="13" xfId="0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9" fontId="10" fillId="0" borderId="0" xfId="1" applyNumberFormat="1" applyFont="1" applyFill="1" applyAlignment="1">
      <alignment vertical="center"/>
    </xf>
    <xf numFmtId="9" fontId="9" fillId="0" borderId="9" xfId="1" applyNumberFormat="1" applyFont="1" applyFill="1" applyBorder="1" applyAlignment="1">
      <alignment horizontal="center" vertical="center" wrapText="1"/>
    </xf>
    <xf numFmtId="9" fontId="3" fillId="0" borderId="3" xfId="0" applyNumberFormat="1" applyFont="1" applyFill="1" applyBorder="1" applyAlignment="1">
      <alignment horizontal="center" vertical="center" wrapText="1"/>
    </xf>
    <xf numFmtId="9" fontId="3" fillId="0" borderId="8" xfId="0" applyNumberFormat="1" applyFont="1" applyFill="1" applyBorder="1" applyAlignment="1">
      <alignment horizontal="center" vertical="center" wrapText="1"/>
    </xf>
    <xf numFmtId="9" fontId="3" fillId="0" borderId="12" xfId="0" applyNumberFormat="1" applyFont="1" applyFill="1" applyBorder="1" applyAlignment="1">
      <alignment horizontal="center" vertical="center" wrapText="1"/>
    </xf>
    <xf numFmtId="9" fontId="3" fillId="0" borderId="9" xfId="0" applyNumberFormat="1" applyFont="1" applyFill="1" applyBorder="1" applyAlignment="1">
      <alignment horizontal="center" vertical="center" wrapText="1"/>
    </xf>
    <xf numFmtId="9" fontId="9" fillId="0" borderId="1" xfId="1" applyNumberFormat="1" applyFont="1" applyFill="1" applyBorder="1" applyAlignment="1">
      <alignment horizontal="center" vertical="center" wrapText="1"/>
    </xf>
    <xf numFmtId="9" fontId="12" fillId="0" borderId="3" xfId="0" applyNumberFormat="1" applyFont="1" applyFill="1" applyBorder="1" applyAlignment="1">
      <alignment horizontal="center" vertical="center" wrapText="1"/>
    </xf>
    <xf numFmtId="9" fontId="3" fillId="0" borderId="13" xfId="0" applyNumberFormat="1" applyFont="1" applyFill="1" applyBorder="1" applyAlignment="1">
      <alignment horizontal="center" vertical="center" wrapText="1"/>
    </xf>
    <xf numFmtId="14" fontId="2" fillId="0" borderId="8" xfId="1" quotePrefix="1" applyNumberFormat="1" applyFont="1" applyFill="1" applyBorder="1" applyAlignment="1">
      <alignment horizontal="center" vertical="center" wrapText="1"/>
    </xf>
    <xf numFmtId="9" fontId="7" fillId="0" borderId="3" xfId="0" applyNumberFormat="1" applyFont="1" applyFill="1" applyBorder="1" applyAlignment="1">
      <alignment horizontal="left" vertical="center" wrapText="1"/>
    </xf>
    <xf numFmtId="9" fontId="8" fillId="0" borderId="3" xfId="0" applyNumberFormat="1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 wrapText="1"/>
    </xf>
    <xf numFmtId="14" fontId="3" fillId="0" borderId="10" xfId="0" applyNumberFormat="1" applyFont="1" applyFill="1" applyBorder="1" applyAlignment="1">
      <alignment horizontal="center" vertical="center" wrapText="1"/>
    </xf>
    <xf numFmtId="9" fontId="3" fillId="0" borderId="10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14" fontId="2" fillId="0" borderId="12" xfId="1" quotePrefix="1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9" fontId="3" fillId="0" borderId="14" xfId="0" applyNumberFormat="1" applyFont="1" applyFill="1" applyBorder="1" applyAlignment="1">
      <alignment horizontal="center" vertical="center" wrapText="1"/>
    </xf>
    <xf numFmtId="4" fontId="3" fillId="0" borderId="14" xfId="0" applyNumberFormat="1" applyFont="1" applyFill="1" applyBorder="1" applyAlignment="1">
      <alignment horizontal="center" vertical="center" wrapText="1"/>
    </xf>
    <xf numFmtId="191" fontId="3" fillId="0" borderId="14" xfId="0" applyNumberFormat="1" applyFont="1" applyFill="1" applyBorder="1" applyAlignment="1">
      <alignment horizontal="center" vertical="center" wrapText="1"/>
    </xf>
    <xf numFmtId="4" fontId="2" fillId="0" borderId="14" xfId="0" applyNumberFormat="1" applyFont="1" applyFill="1" applyBorder="1" applyAlignment="1">
      <alignment horizontal="center" vertical="center" wrapText="1"/>
    </xf>
    <xf numFmtId="14" fontId="2" fillId="0" borderId="14" xfId="0" applyNumberFormat="1" applyFont="1" applyFill="1" applyBorder="1" applyAlignment="1">
      <alignment horizontal="center" vertical="center" wrapText="1"/>
    </xf>
    <xf numFmtId="191" fontId="2" fillId="0" borderId="14" xfId="0" applyNumberFormat="1" applyFont="1" applyFill="1" applyBorder="1" applyAlignment="1">
      <alignment horizontal="center" vertical="center" wrapText="1"/>
    </xf>
    <xf numFmtId="0" fontId="7" fillId="0" borderId="0" xfId="1" applyFont="1" applyFill="1" applyAlignment="1">
      <alignment vertical="center"/>
    </xf>
    <xf numFmtId="195" fontId="3" fillId="0" borderId="13" xfId="0" applyNumberFormat="1" applyFont="1" applyFill="1" applyBorder="1" applyAlignment="1">
      <alignment horizontal="center" vertical="center" wrapText="1"/>
    </xf>
    <xf numFmtId="195" fontId="3" fillId="0" borderId="9" xfId="0" applyNumberFormat="1" applyFont="1" applyFill="1" applyBorder="1" applyAlignment="1">
      <alignment horizontal="center" vertical="center" wrapText="1"/>
    </xf>
    <xf numFmtId="195" fontId="3" fillId="0" borderId="14" xfId="0" applyNumberFormat="1" applyFont="1" applyFill="1" applyBorder="1" applyAlignment="1">
      <alignment horizontal="center" vertical="center" wrapText="1"/>
    </xf>
    <xf numFmtId="195" fontId="3" fillId="0" borderId="10" xfId="0" applyNumberFormat="1" applyFont="1" applyFill="1" applyBorder="1" applyAlignment="1">
      <alignment horizontal="center" vertical="center" wrapText="1"/>
    </xf>
    <xf numFmtId="195" fontId="3" fillId="0" borderId="8" xfId="0" quotePrefix="1" applyNumberFormat="1" applyFont="1" applyFill="1" applyBorder="1" applyAlignment="1">
      <alignment horizontal="center" vertical="center" wrapText="1"/>
    </xf>
    <xf numFmtId="195" fontId="3" fillId="0" borderId="12" xfId="0" quotePrefix="1" applyNumberFormat="1" applyFont="1" applyFill="1" applyBorder="1" applyAlignment="1">
      <alignment horizontal="center" vertical="center" wrapText="1"/>
    </xf>
    <xf numFmtId="0" fontId="9" fillId="0" borderId="8" xfId="1" applyFont="1" applyFill="1" applyBorder="1" applyAlignment="1">
      <alignment horizontal="center" vertical="center" wrapText="1"/>
    </xf>
    <xf numFmtId="0" fontId="9" fillId="0" borderId="35" xfId="1" applyFont="1" applyFill="1" applyBorder="1" applyAlignment="1">
      <alignment horizontal="center" vertical="center" wrapText="1"/>
    </xf>
    <xf numFmtId="0" fontId="9" fillId="0" borderId="36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13" xfId="1" applyFont="1" applyFill="1" applyBorder="1" applyAlignment="1">
      <alignment horizontal="center" vertical="center" wrapText="1"/>
    </xf>
    <xf numFmtId="0" fontId="9" fillId="0" borderId="27" xfId="1" applyFont="1" applyFill="1" applyBorder="1" applyAlignment="1">
      <alignment horizontal="center" vertical="center" wrapText="1"/>
    </xf>
    <xf numFmtId="49" fontId="9" fillId="0" borderId="13" xfId="1" applyNumberFormat="1" applyFont="1" applyFill="1" applyBorder="1" applyAlignment="1">
      <alignment horizontal="center" vertical="center" wrapText="1"/>
    </xf>
    <xf numFmtId="49" fontId="9" fillId="0" borderId="10" xfId="1" applyNumberFormat="1" applyFont="1" applyFill="1" applyBorder="1" applyAlignment="1">
      <alignment horizontal="center" vertical="center" wrapText="1"/>
    </xf>
    <xf numFmtId="191" fontId="9" fillId="0" borderId="13" xfId="1" applyNumberFormat="1" applyFont="1" applyFill="1" applyBorder="1" applyAlignment="1">
      <alignment horizontal="center" vertical="center" wrapText="1"/>
    </xf>
    <xf numFmtId="191" fontId="9" fillId="0" borderId="10" xfId="1" applyNumberFormat="1" applyFont="1" applyFill="1" applyBorder="1" applyAlignment="1">
      <alignment horizontal="center" vertical="center" wrapText="1"/>
    </xf>
    <xf numFmtId="4" fontId="9" fillId="0" borderId="33" xfId="0" applyNumberFormat="1" applyFont="1" applyFill="1" applyBorder="1" applyAlignment="1">
      <alignment horizontal="center" vertical="center" wrapText="1"/>
    </xf>
    <xf numFmtId="4" fontId="9" fillId="0" borderId="34" xfId="0" applyNumberFormat="1" applyFont="1" applyFill="1" applyBorder="1" applyAlignment="1">
      <alignment horizontal="center" vertical="center" wrapText="1"/>
    </xf>
    <xf numFmtId="4" fontId="9" fillId="0" borderId="8" xfId="1" applyNumberFormat="1" applyFont="1" applyFill="1" applyBorder="1" applyAlignment="1">
      <alignment horizontal="center" vertical="center" wrapText="1"/>
    </xf>
    <xf numFmtId="4" fontId="9" fillId="0" borderId="1" xfId="1" applyNumberFormat="1" applyFont="1" applyFill="1" applyBorder="1" applyAlignment="1">
      <alignment horizontal="center" vertical="center" wrapText="1"/>
    </xf>
    <xf numFmtId="14" fontId="9" fillId="0" borderId="8" xfId="1" applyNumberFormat="1" applyFont="1" applyFill="1" applyBorder="1" applyAlignment="1">
      <alignment horizontal="center" vertical="center" wrapText="1"/>
    </xf>
    <xf numFmtId="14" fontId="9" fillId="0" borderId="1" xfId="1" applyNumberFormat="1" applyFont="1" applyFill="1" applyBorder="1" applyAlignment="1">
      <alignment horizontal="center" vertical="center" wrapText="1"/>
    </xf>
    <xf numFmtId="191" fontId="9" fillId="0" borderId="27" xfId="1" applyNumberFormat="1" applyFont="1" applyFill="1" applyBorder="1" applyAlignment="1">
      <alignment horizontal="center" vertical="center" wrapText="1"/>
    </xf>
    <xf numFmtId="0" fontId="9" fillId="0" borderId="31" xfId="1" applyFont="1" applyFill="1" applyBorder="1" applyAlignment="1">
      <alignment horizontal="center" vertical="center" wrapText="1"/>
    </xf>
    <xf numFmtId="0" fontId="9" fillId="0" borderId="32" xfId="1" applyFont="1" applyFill="1" applyBorder="1" applyAlignment="1">
      <alignment horizontal="center" vertical="center" wrapText="1"/>
    </xf>
    <xf numFmtId="0" fontId="2" fillId="0" borderId="23" xfId="1" applyFont="1" applyFill="1" applyBorder="1" applyAlignment="1">
      <alignment horizontal="center" vertical="top" wrapText="1"/>
    </xf>
    <xf numFmtId="0" fontId="2" fillId="0" borderId="24" xfId="1" applyFont="1" applyFill="1" applyBorder="1" applyAlignment="1">
      <alignment horizontal="center" vertical="top" wrapText="1"/>
    </xf>
    <xf numFmtId="0" fontId="2" fillId="0" borderId="13" xfId="1" applyFont="1" applyFill="1" applyBorder="1" applyAlignment="1">
      <alignment horizontal="center" vertical="top" wrapText="1"/>
    </xf>
    <xf numFmtId="0" fontId="2" fillId="0" borderId="10" xfId="1" applyFont="1" applyFill="1" applyBorder="1" applyAlignment="1">
      <alignment horizontal="center" vertical="top" wrapText="1"/>
    </xf>
    <xf numFmtId="0" fontId="3" fillId="0" borderId="8" xfId="1" applyFont="1" applyFill="1" applyBorder="1" applyAlignment="1">
      <alignment horizontal="center" vertical="top" wrapText="1"/>
    </xf>
    <xf numFmtId="0" fontId="3" fillId="0" borderId="12" xfId="1" applyFont="1" applyFill="1" applyBorder="1" applyAlignment="1">
      <alignment horizontal="center" vertical="top" wrapText="1"/>
    </xf>
    <xf numFmtId="0" fontId="3" fillId="0" borderId="9" xfId="1" applyFont="1" applyFill="1" applyBorder="1" applyAlignment="1">
      <alignment horizontal="center" vertical="top" wrapText="1"/>
    </xf>
    <xf numFmtId="14" fontId="3" fillId="0" borderId="8" xfId="0" quotePrefix="1" applyNumberFormat="1" applyFont="1" applyFill="1" applyBorder="1" applyAlignment="1">
      <alignment horizontal="center" vertical="top" wrapText="1"/>
    </xf>
    <xf numFmtId="14" fontId="3" fillId="0" borderId="12" xfId="0" quotePrefix="1" applyNumberFormat="1" applyFont="1" applyFill="1" applyBorder="1" applyAlignment="1">
      <alignment horizontal="center" vertical="top" wrapText="1"/>
    </xf>
    <xf numFmtId="14" fontId="3" fillId="0" borderId="9" xfId="0" applyNumberFormat="1" applyFont="1" applyFill="1" applyBorder="1" applyAlignment="1">
      <alignment horizontal="center" vertical="top" wrapText="1"/>
    </xf>
    <xf numFmtId="0" fontId="3" fillId="0" borderId="25" xfId="1" applyFont="1" applyFill="1" applyBorder="1" applyAlignment="1">
      <alignment horizontal="center" vertical="top" wrapText="1"/>
    </xf>
    <xf numFmtId="0" fontId="3" fillId="0" borderId="26" xfId="1" applyFont="1" applyFill="1" applyBorder="1" applyAlignment="1">
      <alignment horizontal="center" vertical="top" wrapText="1"/>
    </xf>
    <xf numFmtId="0" fontId="3" fillId="0" borderId="13" xfId="1" applyFont="1" applyFill="1" applyBorder="1" applyAlignment="1">
      <alignment horizontal="center" vertical="top" wrapText="1"/>
    </xf>
    <xf numFmtId="0" fontId="3" fillId="0" borderId="10" xfId="1" applyFont="1" applyFill="1" applyBorder="1" applyAlignment="1">
      <alignment horizontal="center" vertical="top" wrapText="1"/>
    </xf>
    <xf numFmtId="0" fontId="3" fillId="0" borderId="13" xfId="1" quotePrefix="1" applyFont="1" applyFill="1" applyBorder="1" applyAlignment="1">
      <alignment horizontal="center" vertical="top" wrapText="1"/>
    </xf>
    <xf numFmtId="0" fontId="3" fillId="0" borderId="10" xfId="1" quotePrefix="1" applyFont="1" applyFill="1" applyBorder="1" applyAlignment="1">
      <alignment horizontal="center" vertical="top" wrapText="1"/>
    </xf>
    <xf numFmtId="14" fontId="3" fillId="0" borderId="13" xfId="1" quotePrefix="1" applyNumberFormat="1" applyFont="1" applyFill="1" applyBorder="1" applyAlignment="1">
      <alignment horizontal="center" vertical="top" wrapText="1"/>
    </xf>
    <xf numFmtId="14" fontId="3" fillId="0" borderId="10" xfId="1" quotePrefix="1" applyNumberFormat="1" applyFont="1" applyFill="1" applyBorder="1" applyAlignment="1">
      <alignment horizontal="center" vertical="top" wrapText="1"/>
    </xf>
    <xf numFmtId="14" fontId="3" fillId="0" borderId="10" xfId="1" applyNumberFormat="1" applyFont="1" applyFill="1" applyBorder="1" applyAlignment="1">
      <alignment horizontal="center" vertical="top" wrapText="1"/>
    </xf>
    <xf numFmtId="0" fontId="3" fillId="0" borderId="15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0" fontId="2" fillId="0" borderId="29" xfId="1" applyFont="1" applyFill="1" applyBorder="1" applyAlignment="1">
      <alignment horizontal="center" vertical="top" wrapText="1"/>
    </xf>
    <xf numFmtId="0" fontId="2" fillId="0" borderId="27" xfId="1" applyFont="1" applyFill="1" applyBorder="1" applyAlignment="1">
      <alignment horizontal="center" vertical="top" wrapText="1"/>
    </xf>
    <xf numFmtId="0" fontId="3" fillId="0" borderId="14" xfId="1" applyFont="1" applyFill="1" applyBorder="1" applyAlignment="1">
      <alignment horizontal="center" vertical="top" wrapText="1"/>
    </xf>
    <xf numFmtId="14" fontId="3" fillId="0" borderId="14" xfId="0" applyNumberFormat="1" applyFont="1" applyFill="1" applyBorder="1" applyAlignment="1">
      <alignment horizontal="center" vertical="top" wrapText="1"/>
    </xf>
    <xf numFmtId="0" fontId="3" fillId="0" borderId="30" xfId="1" applyFont="1" applyFill="1" applyBorder="1" applyAlignment="1">
      <alignment horizontal="center" vertical="top" wrapText="1"/>
    </xf>
    <xf numFmtId="0" fontId="3" fillId="0" borderId="27" xfId="1" applyFont="1" applyFill="1" applyBorder="1" applyAlignment="1">
      <alignment horizontal="center" vertical="top" wrapText="1"/>
    </xf>
    <xf numFmtId="14" fontId="3" fillId="0" borderId="27" xfId="1" applyNumberFormat="1" applyFont="1" applyFill="1" applyBorder="1" applyAlignment="1">
      <alignment horizontal="center" vertical="top" wrapText="1"/>
    </xf>
    <xf numFmtId="0" fontId="3" fillId="0" borderId="28" xfId="2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14" fontId="11" fillId="0" borderId="12" xfId="0" applyNumberFormat="1" applyFont="1" applyFill="1" applyBorder="1" applyAlignment="1">
      <alignment horizontal="center" vertical="center" wrapText="1"/>
    </xf>
    <xf numFmtId="191" fontId="11" fillId="0" borderId="1" xfId="0" applyNumberFormat="1" applyFont="1" applyFill="1" applyBorder="1" applyAlignment="1">
      <alignment horizontal="right" vertical="center" wrapText="1"/>
    </xf>
    <xf numFmtId="191" fontId="11" fillId="0" borderId="12" xfId="0" applyNumberFormat="1" applyFont="1" applyFill="1" applyBorder="1" applyAlignment="1">
      <alignment horizontal="right" vertical="center" wrapText="1"/>
    </xf>
    <xf numFmtId="191" fontId="2" fillId="0" borderId="9" xfId="0" applyNumberFormat="1" applyFont="1" applyFill="1" applyBorder="1" applyAlignment="1">
      <alignment horizontal="center" vertical="center" wrapText="1"/>
    </xf>
    <xf numFmtId="14" fontId="7" fillId="0" borderId="0" xfId="1" applyNumberFormat="1" applyFont="1" applyFill="1" applyAlignment="1">
      <alignment horizontal="center" vertical="center" wrapText="1"/>
    </xf>
    <xf numFmtId="14" fontId="10" fillId="0" borderId="0" xfId="1" applyNumberFormat="1" applyFont="1" applyFill="1" applyAlignment="1">
      <alignment horizontal="center" vertical="center" wrapText="1"/>
    </xf>
    <xf numFmtId="0" fontId="7" fillId="0" borderId="0" xfId="1" applyFont="1" applyFill="1" applyAlignment="1">
      <alignment horizontal="center" vertical="center" wrapText="1"/>
    </xf>
    <xf numFmtId="0" fontId="7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center" vertical="center" wrapText="1"/>
    </xf>
    <xf numFmtId="0" fontId="10" fillId="0" borderId="0" xfId="1" applyFont="1" applyFill="1" applyAlignment="1">
      <alignment horizontal="center" vertical="center"/>
    </xf>
    <xf numFmtId="4" fontId="11" fillId="0" borderId="9" xfId="0" applyNumberFormat="1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left" vertical="center"/>
    </xf>
    <xf numFmtId="0" fontId="11" fillId="0" borderId="18" xfId="0" applyFont="1" applyFill="1" applyBorder="1" applyAlignment="1">
      <alignment horizontal="left" vertical="center"/>
    </xf>
    <xf numFmtId="0" fontId="11" fillId="0" borderId="19" xfId="0" applyFont="1" applyFill="1" applyBorder="1" applyAlignment="1">
      <alignment horizontal="left" vertical="center"/>
    </xf>
    <xf numFmtId="0" fontId="11" fillId="0" borderId="20" xfId="0" applyFont="1" applyFill="1" applyBorder="1" applyAlignment="1">
      <alignment horizontal="left" vertical="center"/>
    </xf>
    <xf numFmtId="0" fontId="11" fillId="0" borderId="21" xfId="0" applyFont="1" applyFill="1" applyBorder="1" applyAlignment="1">
      <alignment horizontal="left" vertical="center"/>
    </xf>
    <xf numFmtId="0" fontId="11" fillId="0" borderId="22" xfId="0" applyFont="1" applyFill="1" applyBorder="1" applyAlignment="1">
      <alignment horizontal="left" vertical="center"/>
    </xf>
    <xf numFmtId="1" fontId="11" fillId="0" borderId="17" xfId="0" applyNumberFormat="1" applyFont="1" applyFill="1" applyBorder="1" applyAlignment="1">
      <alignment horizontal="center" vertical="center"/>
    </xf>
    <xf numFmtId="1" fontId="11" fillId="0" borderId="18" xfId="0" applyNumberFormat="1" applyFont="1" applyFill="1" applyBorder="1" applyAlignment="1">
      <alignment horizontal="center" vertical="center"/>
    </xf>
    <xf numFmtId="1" fontId="11" fillId="0" borderId="19" xfId="0" applyNumberFormat="1" applyFont="1" applyFill="1" applyBorder="1" applyAlignment="1">
      <alignment horizontal="center" vertical="center"/>
    </xf>
    <xf numFmtId="1" fontId="11" fillId="0" borderId="20" xfId="0" applyNumberFormat="1" applyFont="1" applyFill="1" applyBorder="1" applyAlignment="1">
      <alignment horizontal="center" vertical="center"/>
    </xf>
    <xf numFmtId="1" fontId="11" fillId="0" borderId="21" xfId="0" applyNumberFormat="1" applyFont="1" applyFill="1" applyBorder="1" applyAlignment="1">
      <alignment horizontal="center" vertical="center"/>
    </xf>
    <xf numFmtId="1" fontId="11" fillId="0" borderId="22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 2" xfId="1"/>
    <cellStyle name="Normal_2C-Thoiviec-Tonghop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804455</xdr:colOff>
      <xdr:row>0</xdr:row>
      <xdr:rowOff>598714</xdr:rowOff>
    </xdr:from>
    <xdr:to>
      <xdr:col>2</xdr:col>
      <xdr:colOff>176915</xdr:colOff>
      <xdr:row>0</xdr:row>
      <xdr:rowOff>598714</xdr:rowOff>
    </xdr:to>
    <xdr:cxnSp macro="">
      <xdr:nvCxnSpPr>
        <xdr:cNvPr id="3" name="Straight Connector 2"/>
        <xdr:cNvCxnSpPr/>
      </xdr:nvCxnSpPr>
      <xdr:spPr>
        <a:xfrm>
          <a:off x="1006929" y="598714"/>
          <a:ext cx="6667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499707</xdr:colOff>
      <xdr:row>0</xdr:row>
      <xdr:rowOff>612321</xdr:rowOff>
    </xdr:from>
    <xdr:to>
      <xdr:col>21</xdr:col>
      <xdr:colOff>106432</xdr:colOff>
      <xdr:row>0</xdr:row>
      <xdr:rowOff>612321</xdr:rowOff>
    </xdr:to>
    <xdr:cxnSp macro="">
      <xdr:nvCxnSpPr>
        <xdr:cNvPr id="5" name="Straight Connector 4"/>
        <xdr:cNvCxnSpPr/>
      </xdr:nvCxnSpPr>
      <xdr:spPr>
        <a:xfrm>
          <a:off x="10530646" y="612321"/>
          <a:ext cx="2121431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198119</xdr:colOff>
      <xdr:row>2</xdr:row>
      <xdr:rowOff>416719</xdr:rowOff>
    </xdr:from>
    <xdr:to>
      <xdr:col>21</xdr:col>
      <xdr:colOff>352901</xdr:colOff>
      <xdr:row>2</xdr:row>
      <xdr:rowOff>416719</xdr:rowOff>
    </xdr:to>
    <xdr:cxnSp macro="">
      <xdr:nvCxnSpPr>
        <xdr:cNvPr id="7" name="Straight Connector 6"/>
        <xdr:cNvCxnSpPr/>
      </xdr:nvCxnSpPr>
      <xdr:spPr>
        <a:xfrm>
          <a:off x="10215562" y="1797844"/>
          <a:ext cx="26670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85"/>
  <sheetViews>
    <sheetView showZeros="0" tabSelected="1" topLeftCell="A2" zoomScale="90" zoomScaleNormal="90" workbookViewId="0">
      <selection activeCell="I2" sqref="I2:AB3"/>
    </sheetView>
  </sheetViews>
  <sheetFormatPr defaultColWidth="9.109375" defaultRowHeight="13.2" x14ac:dyDescent="0.25"/>
  <cols>
    <col min="1" max="1" width="3.33203125" style="9" bestFit="1" customWidth="1"/>
    <col min="2" max="2" width="19.109375" style="9" customWidth="1"/>
    <col min="3" max="3" width="6.109375" style="9" customWidth="1"/>
    <col min="4" max="4" width="11.33203125" style="8" bestFit="1" customWidth="1"/>
    <col min="5" max="5" width="13" style="9" customWidth="1"/>
    <col min="6" max="6" width="9.33203125" style="9" customWidth="1"/>
    <col min="7" max="7" width="5.6640625" style="9" bestFit="1" customWidth="1"/>
    <col min="8" max="8" width="13.44140625" style="10" customWidth="1"/>
    <col min="9" max="9" width="5.33203125" style="9" bestFit="1" customWidth="1"/>
    <col min="10" max="10" width="14.6640625" style="10" customWidth="1"/>
    <col min="11" max="11" width="6.88671875" style="75" bestFit="1" customWidth="1"/>
    <col min="12" max="12" width="15.5546875" style="10" customWidth="1"/>
    <col min="13" max="13" width="10.109375" style="75" customWidth="1"/>
    <col min="14" max="14" width="11.33203125" style="10" bestFit="1" customWidth="1"/>
    <col min="15" max="15" width="5.5546875" style="9" customWidth="1"/>
    <col min="16" max="16" width="8.44140625" style="10" customWidth="1"/>
    <col min="17" max="17" width="8.109375" style="11" customWidth="1"/>
    <col min="18" max="18" width="6" style="75" bestFit="1" customWidth="1"/>
    <col min="19" max="19" width="5.109375" style="75" bestFit="1" customWidth="1"/>
    <col min="20" max="20" width="5" style="11" bestFit="1" customWidth="1"/>
    <col min="21" max="21" width="4.88671875" style="11" bestFit="1" customWidth="1"/>
    <col min="22" max="22" width="11.6640625" style="10" customWidth="1"/>
    <col min="23" max="23" width="13.109375" style="51" customWidth="1"/>
    <col min="24" max="24" width="6.109375" style="12" bestFit="1" customWidth="1"/>
    <col min="25" max="25" width="10.109375" style="12" customWidth="1"/>
    <col min="26" max="26" width="7.6640625" style="11" customWidth="1"/>
    <col min="27" max="27" width="12.88671875" style="39" customWidth="1"/>
    <col min="28" max="28" width="14.33203125" style="56" bestFit="1" customWidth="1"/>
    <col min="29" max="29" width="7.5546875" style="12" customWidth="1"/>
    <col min="30" max="30" width="13.109375" style="51" customWidth="1"/>
    <col min="31" max="31" width="20.33203125" style="9" customWidth="1"/>
    <col min="32" max="32" width="9" style="9" customWidth="1"/>
    <col min="33" max="35" width="9.109375" style="9"/>
    <col min="36" max="37" width="9.33203125" style="9" bestFit="1" customWidth="1"/>
    <col min="38" max="16384" width="9.109375" style="9"/>
  </cols>
  <sheetData>
    <row r="1" spans="1:37" ht="55.5" customHeight="1" x14ac:dyDescent="0.25">
      <c r="A1" s="100"/>
      <c r="B1" s="162" t="s">
        <v>78</v>
      </c>
      <c r="C1" s="163"/>
      <c r="D1" s="163"/>
      <c r="E1" s="100"/>
      <c r="N1" s="160" t="s">
        <v>77</v>
      </c>
      <c r="O1" s="161"/>
      <c r="P1" s="161"/>
      <c r="Q1" s="161"/>
      <c r="R1" s="161"/>
      <c r="S1" s="161"/>
      <c r="T1" s="161"/>
      <c r="U1" s="161"/>
      <c r="V1" s="161"/>
      <c r="W1" s="161"/>
    </row>
    <row r="2" spans="1:37" ht="53.25" customHeight="1" x14ac:dyDescent="0.25">
      <c r="A2" s="100"/>
      <c r="B2" s="100"/>
      <c r="C2" s="100"/>
      <c r="D2" s="100"/>
      <c r="E2" s="100"/>
      <c r="I2" s="164" t="s">
        <v>81</v>
      </c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</row>
    <row r="3" spans="1:37" ht="40.5" customHeight="1" x14ac:dyDescent="0.25">
      <c r="A3" s="50"/>
      <c r="B3" s="50"/>
      <c r="C3" s="50"/>
      <c r="D3" s="50"/>
      <c r="E3" s="50"/>
      <c r="F3" s="50"/>
      <c r="G3" s="50"/>
      <c r="H3" s="50" t="s">
        <v>25</v>
      </c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50"/>
      <c r="AD3" s="50"/>
      <c r="AE3" s="50"/>
    </row>
    <row r="4" spans="1:37" ht="15" customHeight="1" thickBot="1" x14ac:dyDescent="0.3">
      <c r="H4" s="10" t="s">
        <v>25</v>
      </c>
      <c r="AE4" s="44" t="s">
        <v>29</v>
      </c>
    </row>
    <row r="5" spans="1:37" ht="37.5" customHeight="1" x14ac:dyDescent="0.25">
      <c r="A5" s="108" t="s">
        <v>0</v>
      </c>
      <c r="B5" s="107" t="s">
        <v>1</v>
      </c>
      <c r="C5" s="111" t="s">
        <v>32</v>
      </c>
      <c r="D5" s="113" t="s">
        <v>79</v>
      </c>
      <c r="E5" s="107" t="s">
        <v>15</v>
      </c>
      <c r="F5" s="107" t="s">
        <v>16</v>
      </c>
      <c r="G5" s="107" t="s">
        <v>17</v>
      </c>
      <c r="H5" s="107"/>
      <c r="I5" s="107" t="s">
        <v>18</v>
      </c>
      <c r="J5" s="107"/>
      <c r="K5" s="107" t="s">
        <v>19</v>
      </c>
      <c r="L5" s="107"/>
      <c r="M5" s="107" t="s">
        <v>2</v>
      </c>
      <c r="N5" s="107"/>
      <c r="O5" s="107" t="s">
        <v>3</v>
      </c>
      <c r="P5" s="107"/>
      <c r="Q5" s="107" t="s">
        <v>4</v>
      </c>
      <c r="R5" s="107"/>
      <c r="S5" s="107"/>
      <c r="T5" s="107"/>
      <c r="U5" s="107"/>
      <c r="V5" s="107"/>
      <c r="W5" s="115" t="s">
        <v>35</v>
      </c>
      <c r="X5" s="117" t="s">
        <v>5</v>
      </c>
      <c r="Y5" s="118"/>
      <c r="Z5" s="119" t="s">
        <v>6</v>
      </c>
      <c r="AA5" s="121" t="s">
        <v>75</v>
      </c>
      <c r="AB5" s="119" t="s">
        <v>27</v>
      </c>
      <c r="AC5" s="119"/>
      <c r="AD5" s="115" t="s">
        <v>26</v>
      </c>
      <c r="AE5" s="124" t="s">
        <v>7</v>
      </c>
    </row>
    <row r="6" spans="1:37" s="13" customFormat="1" ht="71.25" customHeight="1" thickBot="1" x14ac:dyDescent="0.3">
      <c r="A6" s="109"/>
      <c r="B6" s="110"/>
      <c r="C6" s="112"/>
      <c r="D6" s="114"/>
      <c r="E6" s="110"/>
      <c r="F6" s="110"/>
      <c r="G6" s="1" t="s">
        <v>8</v>
      </c>
      <c r="H6" s="2" t="s">
        <v>9</v>
      </c>
      <c r="I6" s="1" t="s">
        <v>20</v>
      </c>
      <c r="J6" s="2" t="s">
        <v>9</v>
      </c>
      <c r="K6" s="81" t="s">
        <v>10</v>
      </c>
      <c r="L6" s="2" t="s">
        <v>9</v>
      </c>
      <c r="M6" s="81" t="s">
        <v>10</v>
      </c>
      <c r="N6" s="2" t="s">
        <v>9</v>
      </c>
      <c r="O6" s="1" t="s">
        <v>20</v>
      </c>
      <c r="P6" s="2" t="s">
        <v>9</v>
      </c>
      <c r="Q6" s="42" t="s">
        <v>21</v>
      </c>
      <c r="R6" s="76" t="s">
        <v>22</v>
      </c>
      <c r="S6" s="76" t="s">
        <v>23</v>
      </c>
      <c r="T6" s="42" t="s">
        <v>24</v>
      </c>
      <c r="U6" s="42" t="s">
        <v>28</v>
      </c>
      <c r="V6" s="43" t="s">
        <v>9</v>
      </c>
      <c r="W6" s="116"/>
      <c r="X6" s="45" t="s">
        <v>12</v>
      </c>
      <c r="Y6" s="45" t="s">
        <v>13</v>
      </c>
      <c r="Z6" s="120"/>
      <c r="AA6" s="122"/>
      <c r="AB6" s="57" t="s">
        <v>54</v>
      </c>
      <c r="AC6" s="42" t="s">
        <v>76</v>
      </c>
      <c r="AD6" s="123"/>
      <c r="AE6" s="125"/>
    </row>
    <row r="7" spans="1:37" s="13" customFormat="1" ht="77.25" customHeight="1" thickBot="1" x14ac:dyDescent="0.3">
      <c r="A7" s="5">
        <v>1</v>
      </c>
      <c r="B7" s="6">
        <v>2</v>
      </c>
      <c r="C7" s="6">
        <v>3</v>
      </c>
      <c r="D7" s="6">
        <v>4</v>
      </c>
      <c r="E7" s="6">
        <v>6</v>
      </c>
      <c r="F7" s="6">
        <v>7</v>
      </c>
      <c r="G7" s="6">
        <v>8</v>
      </c>
      <c r="H7" s="6">
        <v>9</v>
      </c>
      <c r="I7" s="6">
        <v>10</v>
      </c>
      <c r="J7" s="6">
        <v>11</v>
      </c>
      <c r="K7" s="6">
        <v>12</v>
      </c>
      <c r="L7" s="6">
        <v>13</v>
      </c>
      <c r="M7" s="6">
        <v>14</v>
      </c>
      <c r="N7" s="6">
        <v>15</v>
      </c>
      <c r="O7" s="6">
        <v>16</v>
      </c>
      <c r="P7" s="6">
        <v>17</v>
      </c>
      <c r="Q7" s="55">
        <v>18</v>
      </c>
      <c r="R7" s="6">
        <v>19</v>
      </c>
      <c r="S7" s="6">
        <v>20</v>
      </c>
      <c r="T7" s="55">
        <v>21</v>
      </c>
      <c r="U7" s="55">
        <v>22</v>
      </c>
      <c r="V7" s="6">
        <v>23</v>
      </c>
      <c r="W7" s="55">
        <v>24</v>
      </c>
      <c r="X7" s="6">
        <v>25</v>
      </c>
      <c r="Y7" s="6">
        <v>26</v>
      </c>
      <c r="Z7" s="6">
        <v>27</v>
      </c>
      <c r="AA7" s="6">
        <v>28</v>
      </c>
      <c r="AB7" s="55">
        <v>29</v>
      </c>
      <c r="AC7" s="6">
        <v>30</v>
      </c>
      <c r="AD7" s="6">
        <v>31</v>
      </c>
      <c r="AE7" s="3">
        <v>32</v>
      </c>
    </row>
    <row r="8" spans="1:37" s="7" customFormat="1" ht="21" thickBot="1" x14ac:dyDescent="0.3">
      <c r="A8" s="17" t="s">
        <v>14</v>
      </c>
      <c r="B8" s="47" t="s">
        <v>36</v>
      </c>
      <c r="C8" s="46"/>
      <c r="D8" s="46"/>
      <c r="E8" s="46"/>
      <c r="F8" s="46"/>
      <c r="G8" s="46"/>
      <c r="H8" s="46"/>
      <c r="I8" s="46"/>
      <c r="J8" s="46"/>
      <c r="K8" s="85"/>
      <c r="L8" s="27"/>
      <c r="M8" s="82"/>
      <c r="N8" s="4"/>
      <c r="O8" s="18"/>
      <c r="P8" s="4"/>
      <c r="Q8" s="62"/>
      <c r="R8" s="77"/>
      <c r="S8" s="77"/>
      <c r="T8" s="62"/>
      <c r="U8" s="63"/>
      <c r="V8" s="19"/>
      <c r="W8" s="52"/>
      <c r="X8" s="21"/>
      <c r="Y8" s="20"/>
      <c r="Z8" s="20"/>
      <c r="AA8" s="40"/>
      <c r="AB8" s="58"/>
      <c r="AC8" s="21"/>
      <c r="AD8" s="52"/>
      <c r="AE8" s="22"/>
    </row>
    <row r="9" spans="1:37" s="16" customFormat="1" ht="20.100000000000001" customHeight="1" thickBot="1" x14ac:dyDescent="0.3">
      <c r="A9" s="23"/>
      <c r="B9" s="46" t="s">
        <v>37</v>
      </c>
      <c r="C9" s="46"/>
      <c r="D9" s="46"/>
      <c r="E9" s="14"/>
      <c r="F9" s="24"/>
      <c r="G9" s="24"/>
      <c r="H9" s="25" t="s">
        <v>25</v>
      </c>
      <c r="I9" s="25"/>
      <c r="J9" s="26"/>
      <c r="K9" s="85"/>
      <c r="L9" s="27"/>
      <c r="M9" s="82"/>
      <c r="N9" s="4"/>
      <c r="O9" s="18"/>
      <c r="P9" s="4"/>
      <c r="Q9" s="62"/>
      <c r="R9" s="77"/>
      <c r="S9" s="77"/>
      <c r="T9" s="62"/>
      <c r="U9" s="63"/>
      <c r="V9" s="19"/>
      <c r="W9" s="52"/>
      <c r="X9" s="21"/>
      <c r="Y9" s="20"/>
      <c r="Z9" s="20"/>
      <c r="AA9" s="40"/>
      <c r="AB9" s="58"/>
      <c r="AC9" s="21"/>
      <c r="AD9" s="52"/>
      <c r="AE9" s="22"/>
      <c r="AF9" s="15"/>
    </row>
    <row r="10" spans="1:37" s="16" customFormat="1" ht="20.100000000000001" customHeight="1" thickBot="1" x14ac:dyDescent="0.3">
      <c r="A10" s="23"/>
      <c r="B10" s="46" t="s">
        <v>38</v>
      </c>
      <c r="C10" s="46"/>
      <c r="D10" s="46"/>
      <c r="E10" s="46"/>
      <c r="F10" s="46"/>
      <c r="G10" s="46"/>
      <c r="H10" s="46"/>
      <c r="I10" s="46"/>
      <c r="J10" s="46"/>
      <c r="K10" s="86"/>
      <c r="L10" s="46"/>
      <c r="M10" s="82"/>
      <c r="N10" s="4"/>
      <c r="O10" s="18"/>
      <c r="P10" s="4"/>
      <c r="Q10" s="62"/>
      <c r="R10" s="77"/>
      <c r="S10" s="77"/>
      <c r="T10" s="62"/>
      <c r="U10" s="63"/>
      <c r="V10" s="19"/>
      <c r="W10" s="52"/>
      <c r="X10" s="21"/>
      <c r="Y10" s="20"/>
      <c r="Z10" s="20"/>
      <c r="AA10" s="40"/>
      <c r="AB10" s="58"/>
      <c r="AC10" s="21"/>
      <c r="AD10" s="52"/>
      <c r="AE10" s="22"/>
      <c r="AF10" s="15"/>
    </row>
    <row r="11" spans="1:37" s="16" customFormat="1" ht="20.100000000000001" customHeight="1" x14ac:dyDescent="0.25">
      <c r="A11" s="126">
        <v>1</v>
      </c>
      <c r="B11" s="128" t="s">
        <v>42</v>
      </c>
      <c r="C11" s="130"/>
      <c r="D11" s="133" t="s">
        <v>43</v>
      </c>
      <c r="E11" s="136" t="s">
        <v>44</v>
      </c>
      <c r="F11" s="138" t="s">
        <v>45</v>
      </c>
      <c r="G11" s="140">
        <v>4.58</v>
      </c>
      <c r="H11" s="142" t="s">
        <v>46</v>
      </c>
      <c r="I11" s="73">
        <f t="shared" ref="I11:I25" si="0">T11</f>
        <v>0.2</v>
      </c>
      <c r="J11" s="101">
        <f t="shared" ref="J11:J25" si="1">IF(I11&gt;0,V11,"")</f>
        <v>43983</v>
      </c>
      <c r="K11" s="83">
        <f t="shared" ref="K11:K25" si="2">S11</f>
        <v>0.2</v>
      </c>
      <c r="L11" s="101">
        <f t="shared" ref="L11:L25" si="3">IF(K11&gt;0,V11,"")</f>
        <v>43983</v>
      </c>
      <c r="M11" s="83">
        <f t="shared" ref="M11:M25" si="4">R11</f>
        <v>0</v>
      </c>
      <c r="N11" s="74" t="str">
        <f t="shared" ref="N11:N25" si="5">IF(M11&gt;0,V11,"")</f>
        <v/>
      </c>
      <c r="O11" s="29"/>
      <c r="P11" s="30"/>
      <c r="Q11" s="37">
        <v>3.96</v>
      </c>
      <c r="R11" s="78"/>
      <c r="S11" s="78">
        <v>0.2</v>
      </c>
      <c r="T11" s="31">
        <v>0.2</v>
      </c>
      <c r="U11" s="31"/>
      <c r="V11" s="105">
        <v>43983</v>
      </c>
      <c r="W11" s="53">
        <v>9311.857</v>
      </c>
      <c r="X11" s="32">
        <v>26.03</v>
      </c>
      <c r="Y11" s="31"/>
      <c r="Z11" s="31">
        <v>57.01</v>
      </c>
      <c r="AA11" s="84" t="s">
        <v>47</v>
      </c>
      <c r="AB11" s="60">
        <v>216500.67499999999</v>
      </c>
      <c r="AC11" s="60">
        <v>0</v>
      </c>
      <c r="AD11" s="61">
        <f>AB11+AC11</f>
        <v>216500.67499999999</v>
      </c>
      <c r="AE11" s="145" t="s">
        <v>48</v>
      </c>
      <c r="AF11" s="15"/>
    </row>
    <row r="12" spans="1:37" s="33" customFormat="1" ht="23.1" customHeight="1" x14ac:dyDescent="0.25">
      <c r="A12" s="127"/>
      <c r="B12" s="129"/>
      <c r="C12" s="131"/>
      <c r="D12" s="134"/>
      <c r="E12" s="137"/>
      <c r="F12" s="139"/>
      <c r="G12" s="141"/>
      <c r="H12" s="143"/>
      <c r="I12" s="35">
        <f t="shared" si="0"/>
        <v>0.15</v>
      </c>
      <c r="J12" s="102">
        <f t="shared" si="1"/>
        <v>44075</v>
      </c>
      <c r="K12" s="80">
        <f t="shared" si="2"/>
        <v>0.21</v>
      </c>
      <c r="L12" s="102">
        <f t="shared" si="3"/>
        <v>44075</v>
      </c>
      <c r="M12" s="80">
        <f t="shared" si="4"/>
        <v>0</v>
      </c>
      <c r="N12" s="36" t="str">
        <f t="shared" si="5"/>
        <v/>
      </c>
      <c r="O12" s="64"/>
      <c r="P12" s="65"/>
      <c r="Q12" s="37">
        <v>4.2699999999999996</v>
      </c>
      <c r="R12" s="79"/>
      <c r="S12" s="79">
        <v>0.21</v>
      </c>
      <c r="T12" s="66">
        <v>0.15</v>
      </c>
      <c r="U12" s="66"/>
      <c r="V12" s="106">
        <v>44075</v>
      </c>
      <c r="W12" s="67"/>
      <c r="X12" s="68"/>
      <c r="Y12" s="66"/>
      <c r="Z12" s="66"/>
      <c r="AA12" s="69"/>
      <c r="AB12" s="70"/>
      <c r="AC12" s="71"/>
      <c r="AD12" s="72"/>
      <c r="AE12" s="146"/>
      <c r="AJ12" s="34"/>
      <c r="AK12" s="34"/>
    </row>
    <row r="13" spans="1:37" s="33" customFormat="1" ht="23.1" customHeight="1" x14ac:dyDescent="0.25">
      <c r="A13" s="127"/>
      <c r="B13" s="129"/>
      <c r="C13" s="132"/>
      <c r="D13" s="135"/>
      <c r="E13" s="137"/>
      <c r="F13" s="139"/>
      <c r="G13" s="139"/>
      <c r="H13" s="144"/>
      <c r="I13" s="35">
        <f t="shared" si="0"/>
        <v>0.15</v>
      </c>
      <c r="J13" s="102">
        <f t="shared" si="1"/>
        <v>44440</v>
      </c>
      <c r="K13" s="80">
        <v>0.22</v>
      </c>
      <c r="L13" s="102">
        <f>IF(K13&gt;0,V13,"")</f>
        <v>44440</v>
      </c>
      <c r="M13" s="80">
        <f t="shared" si="4"/>
        <v>0</v>
      </c>
      <c r="N13" s="36" t="str">
        <f t="shared" si="5"/>
        <v/>
      </c>
      <c r="O13" s="35"/>
      <c r="P13" s="36"/>
      <c r="Q13" s="37">
        <v>4.2699999999999996</v>
      </c>
      <c r="R13" s="80"/>
      <c r="S13" s="80">
        <v>0.22</v>
      </c>
      <c r="T13" s="37">
        <v>0.15</v>
      </c>
      <c r="U13" s="37"/>
      <c r="V13" s="102">
        <v>44440</v>
      </c>
      <c r="W13" s="54"/>
      <c r="X13" s="38"/>
      <c r="Y13" s="37"/>
      <c r="Z13" s="37"/>
      <c r="AA13" s="41"/>
      <c r="AB13" s="59"/>
      <c r="AC13" s="38"/>
      <c r="AD13" s="54"/>
      <c r="AE13" s="146"/>
      <c r="AJ13" s="34"/>
      <c r="AK13" s="34"/>
    </row>
    <row r="14" spans="1:37" s="33" customFormat="1" ht="23.1" customHeight="1" x14ac:dyDescent="0.25">
      <c r="A14" s="127"/>
      <c r="B14" s="129"/>
      <c r="C14" s="132"/>
      <c r="D14" s="135"/>
      <c r="E14" s="137"/>
      <c r="F14" s="139"/>
      <c r="G14" s="139"/>
      <c r="H14" s="144"/>
      <c r="I14" s="35">
        <f t="shared" si="0"/>
        <v>0</v>
      </c>
      <c r="J14" s="36" t="str">
        <f t="shared" si="1"/>
        <v/>
      </c>
      <c r="K14" s="80">
        <f t="shared" si="2"/>
        <v>0.22</v>
      </c>
      <c r="L14" s="102">
        <f t="shared" si="3"/>
        <v>44562</v>
      </c>
      <c r="M14" s="80">
        <f t="shared" si="4"/>
        <v>0</v>
      </c>
      <c r="N14" s="36" t="str">
        <f t="shared" si="5"/>
        <v/>
      </c>
      <c r="O14" s="35"/>
      <c r="P14" s="36"/>
      <c r="Q14" s="37">
        <v>4.2699999999999996</v>
      </c>
      <c r="R14" s="80"/>
      <c r="S14" s="80">
        <v>0.22</v>
      </c>
      <c r="T14" s="37"/>
      <c r="U14" s="37"/>
      <c r="V14" s="102">
        <v>44562</v>
      </c>
      <c r="W14" s="54"/>
      <c r="X14" s="38"/>
      <c r="Y14" s="37"/>
      <c r="Z14" s="37"/>
      <c r="AA14" s="41"/>
      <c r="AB14" s="59"/>
      <c r="AC14" s="38"/>
      <c r="AD14" s="54"/>
      <c r="AE14" s="146"/>
    </row>
    <row r="15" spans="1:37" s="33" customFormat="1" ht="23.1" customHeight="1" x14ac:dyDescent="0.25">
      <c r="A15" s="127"/>
      <c r="B15" s="129"/>
      <c r="C15" s="132"/>
      <c r="D15" s="135"/>
      <c r="E15" s="137"/>
      <c r="F15" s="139"/>
      <c r="G15" s="139"/>
      <c r="H15" s="144"/>
      <c r="I15" s="35">
        <f t="shared" si="0"/>
        <v>0</v>
      </c>
      <c r="J15" s="36" t="str">
        <f t="shared" si="1"/>
        <v/>
      </c>
      <c r="K15" s="80">
        <f t="shared" si="2"/>
        <v>0.23</v>
      </c>
      <c r="L15" s="102">
        <f t="shared" si="3"/>
        <v>44805</v>
      </c>
      <c r="M15" s="80">
        <f t="shared" si="4"/>
        <v>0</v>
      </c>
      <c r="N15" s="36" t="str">
        <f t="shared" si="5"/>
        <v/>
      </c>
      <c r="O15" s="35"/>
      <c r="P15" s="36"/>
      <c r="Q15" s="37">
        <v>4.2699999999999996</v>
      </c>
      <c r="R15" s="80"/>
      <c r="S15" s="80">
        <v>0.23</v>
      </c>
      <c r="T15" s="37"/>
      <c r="U15" s="37"/>
      <c r="V15" s="102">
        <v>44805</v>
      </c>
      <c r="W15" s="54"/>
      <c r="X15" s="38"/>
      <c r="Y15" s="37"/>
      <c r="Z15" s="37"/>
      <c r="AA15" s="41"/>
      <c r="AB15" s="59"/>
      <c r="AC15" s="38"/>
      <c r="AD15" s="54"/>
      <c r="AE15" s="146"/>
    </row>
    <row r="16" spans="1:37" s="33" customFormat="1" ht="23.1" customHeight="1" x14ac:dyDescent="0.25">
      <c r="A16" s="127"/>
      <c r="B16" s="129"/>
      <c r="C16" s="132"/>
      <c r="D16" s="135"/>
      <c r="E16" s="137"/>
      <c r="F16" s="139"/>
      <c r="G16" s="139"/>
      <c r="H16" s="144"/>
      <c r="I16" s="35">
        <f t="shared" si="0"/>
        <v>0</v>
      </c>
      <c r="J16" s="36" t="str">
        <f t="shared" si="1"/>
        <v/>
      </c>
      <c r="K16" s="80">
        <f t="shared" si="2"/>
        <v>0.23</v>
      </c>
      <c r="L16" s="102">
        <f t="shared" si="3"/>
        <v>45108</v>
      </c>
      <c r="M16" s="80">
        <f t="shared" si="4"/>
        <v>0</v>
      </c>
      <c r="N16" s="36" t="str">
        <f t="shared" si="5"/>
        <v/>
      </c>
      <c r="O16" s="35"/>
      <c r="P16" s="36"/>
      <c r="Q16" s="37">
        <v>4.2699999999999996</v>
      </c>
      <c r="R16" s="80"/>
      <c r="S16" s="80">
        <v>0.23</v>
      </c>
      <c r="T16" s="37"/>
      <c r="U16" s="37"/>
      <c r="V16" s="102">
        <v>45108</v>
      </c>
      <c r="W16" s="54"/>
      <c r="X16" s="38"/>
      <c r="Y16" s="37"/>
      <c r="Z16" s="37"/>
      <c r="AA16" s="41"/>
      <c r="AB16" s="59"/>
      <c r="AC16" s="38"/>
      <c r="AD16" s="54"/>
      <c r="AE16" s="146"/>
    </row>
    <row r="17" spans="1:37" s="33" customFormat="1" ht="23.1" customHeight="1" x14ac:dyDescent="0.25">
      <c r="A17" s="127"/>
      <c r="B17" s="129"/>
      <c r="C17" s="132"/>
      <c r="D17" s="135"/>
      <c r="E17" s="137"/>
      <c r="F17" s="139"/>
      <c r="G17" s="139"/>
      <c r="H17" s="144"/>
      <c r="I17" s="35">
        <f t="shared" si="0"/>
        <v>0</v>
      </c>
      <c r="J17" s="36" t="str">
        <f t="shared" si="1"/>
        <v/>
      </c>
      <c r="K17" s="80">
        <f t="shared" si="2"/>
        <v>0.24</v>
      </c>
      <c r="L17" s="102">
        <f t="shared" si="3"/>
        <v>45170</v>
      </c>
      <c r="M17" s="80">
        <f t="shared" si="4"/>
        <v>0</v>
      </c>
      <c r="N17" s="36" t="str">
        <f t="shared" si="5"/>
        <v/>
      </c>
      <c r="O17" s="35"/>
      <c r="P17" s="36"/>
      <c r="Q17" s="37">
        <v>4.58</v>
      </c>
      <c r="R17" s="80"/>
      <c r="S17" s="80">
        <v>0.24</v>
      </c>
      <c r="T17" s="37"/>
      <c r="U17" s="37"/>
      <c r="V17" s="102">
        <v>45170</v>
      </c>
      <c r="W17" s="54"/>
      <c r="X17" s="38"/>
      <c r="Y17" s="37"/>
      <c r="Z17" s="37"/>
      <c r="AA17" s="41"/>
      <c r="AB17" s="59"/>
      <c r="AC17" s="38"/>
      <c r="AD17" s="54"/>
      <c r="AE17" s="146"/>
    </row>
    <row r="18" spans="1:37" s="33" customFormat="1" ht="23.1" customHeight="1" x14ac:dyDescent="0.25">
      <c r="A18" s="127"/>
      <c r="B18" s="129"/>
      <c r="C18" s="132"/>
      <c r="D18" s="135"/>
      <c r="E18" s="137"/>
      <c r="F18" s="139"/>
      <c r="G18" s="139"/>
      <c r="H18" s="144"/>
      <c r="I18" s="35">
        <f t="shared" si="0"/>
        <v>0</v>
      </c>
      <c r="J18" s="36" t="str">
        <f t="shared" si="1"/>
        <v/>
      </c>
      <c r="K18" s="80">
        <f t="shared" si="2"/>
        <v>0.24</v>
      </c>
      <c r="L18" s="102">
        <f t="shared" si="3"/>
        <v>45474</v>
      </c>
      <c r="M18" s="80">
        <f t="shared" si="4"/>
        <v>0</v>
      </c>
      <c r="N18" s="36" t="str">
        <f t="shared" si="5"/>
        <v/>
      </c>
      <c r="O18" s="35"/>
      <c r="P18" s="36"/>
      <c r="Q18" s="37">
        <v>4.58</v>
      </c>
      <c r="R18" s="80"/>
      <c r="S18" s="80">
        <v>0.24</v>
      </c>
      <c r="T18" s="37"/>
      <c r="U18" s="37"/>
      <c r="V18" s="102">
        <v>45474</v>
      </c>
      <c r="W18" s="54"/>
      <c r="X18" s="38"/>
      <c r="Y18" s="37"/>
      <c r="Z18" s="37"/>
      <c r="AA18" s="41"/>
      <c r="AB18" s="59"/>
      <c r="AC18" s="38"/>
      <c r="AD18" s="54"/>
      <c r="AE18" s="146"/>
    </row>
    <row r="19" spans="1:37" s="33" customFormat="1" ht="27" customHeight="1" thickBot="1" x14ac:dyDescent="0.3">
      <c r="A19" s="127"/>
      <c r="B19" s="129"/>
      <c r="C19" s="132"/>
      <c r="D19" s="135"/>
      <c r="E19" s="137"/>
      <c r="F19" s="139"/>
      <c r="G19" s="139"/>
      <c r="H19" s="144"/>
      <c r="I19" s="35">
        <f t="shared" si="0"/>
        <v>0</v>
      </c>
      <c r="J19" s="36" t="str">
        <f t="shared" si="1"/>
        <v/>
      </c>
      <c r="K19" s="80">
        <f t="shared" si="2"/>
        <v>0.25</v>
      </c>
      <c r="L19" s="102">
        <f t="shared" si="3"/>
        <v>45536</v>
      </c>
      <c r="M19" s="80">
        <f t="shared" si="4"/>
        <v>0</v>
      </c>
      <c r="N19" s="36" t="str">
        <f t="shared" si="5"/>
        <v/>
      </c>
      <c r="O19" s="35"/>
      <c r="P19" s="36"/>
      <c r="Q19" s="37">
        <v>4.58</v>
      </c>
      <c r="R19" s="80"/>
      <c r="S19" s="80">
        <v>0.25</v>
      </c>
      <c r="T19" s="37"/>
      <c r="U19" s="37"/>
      <c r="V19" s="102">
        <v>45536</v>
      </c>
      <c r="W19" s="54"/>
      <c r="X19" s="38"/>
      <c r="Y19" s="37"/>
      <c r="Z19" s="37"/>
      <c r="AA19" s="41"/>
      <c r="AB19" s="59"/>
      <c r="AC19" s="38"/>
      <c r="AD19" s="54"/>
      <c r="AE19" s="146"/>
    </row>
    <row r="20" spans="1:37" s="33" customFormat="1" ht="23.1" customHeight="1" x14ac:dyDescent="0.25">
      <c r="A20" s="126">
        <v>2</v>
      </c>
      <c r="B20" s="128" t="s">
        <v>49</v>
      </c>
      <c r="C20" s="130"/>
      <c r="D20" s="133" t="s">
        <v>50</v>
      </c>
      <c r="E20" s="136" t="s">
        <v>51</v>
      </c>
      <c r="F20" s="138" t="s">
        <v>52</v>
      </c>
      <c r="G20" s="140">
        <v>5.36</v>
      </c>
      <c r="H20" s="142" t="s">
        <v>53</v>
      </c>
      <c r="I20" s="73">
        <f t="shared" si="0"/>
        <v>0</v>
      </c>
      <c r="J20" s="74" t="str">
        <f t="shared" si="1"/>
        <v/>
      </c>
      <c r="K20" s="83">
        <f t="shared" si="2"/>
        <v>0.3</v>
      </c>
      <c r="L20" s="101">
        <f t="shared" si="3"/>
        <v>43831</v>
      </c>
      <c r="M20" s="83">
        <f t="shared" si="4"/>
        <v>0</v>
      </c>
      <c r="N20" s="74" t="str">
        <f t="shared" si="5"/>
        <v/>
      </c>
      <c r="O20" s="29"/>
      <c r="P20" s="30"/>
      <c r="Q20" s="31">
        <v>4.9800000000000004</v>
      </c>
      <c r="R20" s="78"/>
      <c r="S20" s="78">
        <v>0.3</v>
      </c>
      <c r="T20" s="31"/>
      <c r="U20" s="31"/>
      <c r="V20" s="105">
        <v>43831</v>
      </c>
      <c r="W20" s="53">
        <v>11223.753000000001</v>
      </c>
      <c r="X20" s="32">
        <v>37.04</v>
      </c>
      <c r="Y20" s="31"/>
      <c r="Z20" s="31">
        <v>57</v>
      </c>
      <c r="AA20" s="84" t="s">
        <v>33</v>
      </c>
      <c r="AB20" s="60">
        <v>322682.89899999998</v>
      </c>
      <c r="AC20" s="60"/>
      <c r="AD20" s="61">
        <f>AB20+AC20</f>
        <v>322682.89899999998</v>
      </c>
      <c r="AE20" s="145" t="s">
        <v>80</v>
      </c>
    </row>
    <row r="21" spans="1:37" s="33" customFormat="1" ht="18.899999999999999" customHeight="1" x14ac:dyDescent="0.25">
      <c r="A21" s="127"/>
      <c r="B21" s="129"/>
      <c r="C21" s="131"/>
      <c r="D21" s="134"/>
      <c r="E21" s="137"/>
      <c r="F21" s="139"/>
      <c r="G21" s="141"/>
      <c r="H21" s="143"/>
      <c r="I21" s="35">
        <f t="shared" si="0"/>
        <v>0</v>
      </c>
      <c r="J21" s="36" t="str">
        <f t="shared" si="1"/>
        <v/>
      </c>
      <c r="K21" s="80">
        <f t="shared" si="2"/>
        <v>0.31</v>
      </c>
      <c r="L21" s="102">
        <f t="shared" si="3"/>
        <v>43891</v>
      </c>
      <c r="M21" s="80">
        <f t="shared" si="4"/>
        <v>0</v>
      </c>
      <c r="N21" s="36" t="str">
        <f t="shared" si="5"/>
        <v/>
      </c>
      <c r="O21" s="64"/>
      <c r="P21" s="65"/>
      <c r="Q21" s="37">
        <v>4.9800000000000004</v>
      </c>
      <c r="R21" s="79"/>
      <c r="S21" s="79">
        <v>0.31</v>
      </c>
      <c r="T21" s="66"/>
      <c r="U21" s="66"/>
      <c r="V21" s="106">
        <v>43891</v>
      </c>
      <c r="W21" s="67"/>
      <c r="X21" s="68"/>
      <c r="Y21" s="66"/>
      <c r="Z21" s="66"/>
      <c r="AA21" s="69"/>
      <c r="AB21" s="70"/>
      <c r="AC21" s="71"/>
      <c r="AD21" s="72"/>
      <c r="AE21" s="146"/>
      <c r="AJ21" s="34"/>
      <c r="AK21" s="34"/>
    </row>
    <row r="22" spans="1:37" s="33" customFormat="1" ht="18.899999999999999" customHeight="1" x14ac:dyDescent="0.25">
      <c r="A22" s="127"/>
      <c r="B22" s="129"/>
      <c r="C22" s="132"/>
      <c r="D22" s="135"/>
      <c r="E22" s="137"/>
      <c r="F22" s="139"/>
      <c r="G22" s="139"/>
      <c r="H22" s="144"/>
      <c r="I22" s="35">
        <f t="shared" si="0"/>
        <v>0</v>
      </c>
      <c r="J22" s="36" t="str">
        <f t="shared" si="1"/>
        <v/>
      </c>
      <c r="K22" s="80">
        <f t="shared" si="2"/>
        <v>0.32</v>
      </c>
      <c r="L22" s="102">
        <f t="shared" si="3"/>
        <v>44256</v>
      </c>
      <c r="M22" s="80">
        <f t="shared" si="4"/>
        <v>0</v>
      </c>
      <c r="N22" s="36" t="str">
        <f t="shared" si="5"/>
        <v/>
      </c>
      <c r="O22" s="35"/>
      <c r="P22" s="36"/>
      <c r="Q22" s="37">
        <v>4.9800000000000004</v>
      </c>
      <c r="R22" s="80"/>
      <c r="S22" s="80">
        <v>0.32</v>
      </c>
      <c r="T22" s="37"/>
      <c r="U22" s="37"/>
      <c r="V22" s="102">
        <v>44256</v>
      </c>
      <c r="W22" s="54"/>
      <c r="X22" s="38"/>
      <c r="Y22" s="37"/>
      <c r="Z22" s="37"/>
      <c r="AA22" s="41"/>
      <c r="AB22" s="59"/>
      <c r="AC22" s="38"/>
      <c r="AD22" s="54"/>
      <c r="AE22" s="146"/>
      <c r="AJ22" s="34"/>
      <c r="AK22" s="34"/>
    </row>
    <row r="23" spans="1:37" s="33" customFormat="1" ht="18.899999999999999" customHeight="1" x14ac:dyDescent="0.25">
      <c r="A23" s="127"/>
      <c r="B23" s="129"/>
      <c r="C23" s="132"/>
      <c r="D23" s="135"/>
      <c r="E23" s="137"/>
      <c r="F23" s="139"/>
      <c r="G23" s="139"/>
      <c r="H23" s="144"/>
      <c r="I23" s="35">
        <f t="shared" si="0"/>
        <v>0</v>
      </c>
      <c r="J23" s="36" t="str">
        <f t="shared" si="1"/>
        <v/>
      </c>
      <c r="K23" s="80">
        <f t="shared" si="2"/>
        <v>0.33</v>
      </c>
      <c r="L23" s="102">
        <f t="shared" si="3"/>
        <v>44621</v>
      </c>
      <c r="M23" s="80">
        <f t="shared" si="4"/>
        <v>0</v>
      </c>
      <c r="N23" s="36" t="str">
        <f t="shared" si="5"/>
        <v/>
      </c>
      <c r="O23" s="35"/>
      <c r="P23" s="36"/>
      <c r="Q23" s="37">
        <v>4.9800000000000004</v>
      </c>
      <c r="R23" s="80"/>
      <c r="S23" s="80">
        <v>0.33</v>
      </c>
      <c r="T23" s="37"/>
      <c r="U23" s="37"/>
      <c r="V23" s="102">
        <v>44621</v>
      </c>
      <c r="W23" s="54"/>
      <c r="X23" s="38"/>
      <c r="Y23" s="37"/>
      <c r="Z23" s="37"/>
      <c r="AA23" s="41"/>
      <c r="AB23" s="59"/>
      <c r="AC23" s="38"/>
      <c r="AD23" s="54"/>
      <c r="AE23" s="146"/>
    </row>
    <row r="24" spans="1:37" s="33" customFormat="1" ht="18.899999999999999" customHeight="1" x14ac:dyDescent="0.25">
      <c r="A24" s="127"/>
      <c r="B24" s="129"/>
      <c r="C24" s="132"/>
      <c r="D24" s="135"/>
      <c r="E24" s="137"/>
      <c r="F24" s="139"/>
      <c r="G24" s="139"/>
      <c r="H24" s="144"/>
      <c r="I24" s="35">
        <f t="shared" si="0"/>
        <v>0</v>
      </c>
      <c r="J24" s="36" t="str">
        <f t="shared" si="1"/>
        <v/>
      </c>
      <c r="K24" s="80">
        <f t="shared" si="2"/>
        <v>0.33</v>
      </c>
      <c r="L24" s="102">
        <f t="shared" si="3"/>
        <v>44805</v>
      </c>
      <c r="M24" s="80">
        <f t="shared" si="4"/>
        <v>0.05</v>
      </c>
      <c r="N24" s="102">
        <f t="shared" si="5"/>
        <v>44805</v>
      </c>
      <c r="O24" s="35"/>
      <c r="P24" s="36"/>
      <c r="Q24" s="37">
        <v>4.9800000000000004</v>
      </c>
      <c r="R24" s="80">
        <v>0.05</v>
      </c>
      <c r="S24" s="80">
        <v>0.33</v>
      </c>
      <c r="T24" s="37"/>
      <c r="U24" s="37"/>
      <c r="V24" s="102">
        <v>44805</v>
      </c>
      <c r="W24" s="54"/>
      <c r="X24" s="38"/>
      <c r="Y24" s="37"/>
      <c r="Z24" s="37"/>
      <c r="AA24" s="41"/>
      <c r="AB24" s="59"/>
      <c r="AC24" s="38"/>
      <c r="AD24" s="54"/>
      <c r="AE24" s="146"/>
    </row>
    <row r="25" spans="1:37" s="33" customFormat="1" ht="18.899999999999999" customHeight="1" x14ac:dyDescent="0.25">
      <c r="A25" s="127"/>
      <c r="B25" s="129"/>
      <c r="C25" s="132"/>
      <c r="D25" s="135"/>
      <c r="E25" s="137"/>
      <c r="F25" s="139"/>
      <c r="G25" s="139"/>
      <c r="H25" s="144"/>
      <c r="I25" s="35">
        <f t="shared" si="0"/>
        <v>0</v>
      </c>
      <c r="J25" s="36" t="str">
        <f t="shared" si="1"/>
        <v/>
      </c>
      <c r="K25" s="80">
        <f t="shared" si="2"/>
        <v>0.34</v>
      </c>
      <c r="L25" s="102">
        <f t="shared" si="3"/>
        <v>44986</v>
      </c>
      <c r="M25" s="80">
        <f t="shared" si="4"/>
        <v>0.05</v>
      </c>
      <c r="N25" s="102">
        <f t="shared" si="5"/>
        <v>44986</v>
      </c>
      <c r="O25" s="35"/>
      <c r="P25" s="36"/>
      <c r="Q25" s="37">
        <v>4.9800000000000004</v>
      </c>
      <c r="R25" s="80">
        <v>0.05</v>
      </c>
      <c r="S25" s="80">
        <v>0.34</v>
      </c>
      <c r="T25" s="37"/>
      <c r="U25" s="37"/>
      <c r="V25" s="102">
        <v>44986</v>
      </c>
      <c r="W25" s="54"/>
      <c r="X25" s="38"/>
      <c r="Y25" s="37"/>
      <c r="Z25" s="37"/>
      <c r="AA25" s="41"/>
      <c r="AB25" s="59"/>
      <c r="AC25" s="38"/>
      <c r="AD25" s="54"/>
      <c r="AE25" s="146"/>
    </row>
    <row r="26" spans="1:37" s="33" customFormat="1" ht="18.899999999999999" customHeight="1" x14ac:dyDescent="0.25">
      <c r="A26" s="127"/>
      <c r="B26" s="129"/>
      <c r="C26" s="132"/>
      <c r="D26" s="135"/>
      <c r="E26" s="137"/>
      <c r="F26" s="139"/>
      <c r="G26" s="139"/>
      <c r="H26" s="144"/>
      <c r="I26" s="35">
        <f>T26</f>
        <v>0</v>
      </c>
      <c r="J26" s="36" t="str">
        <f>IF(I26&gt;0,V26,"")</f>
        <v/>
      </c>
      <c r="K26" s="80">
        <f>S26</f>
        <v>0.34</v>
      </c>
      <c r="L26" s="102">
        <f>IF(K26&gt;0,V26,"")</f>
        <v>45108</v>
      </c>
      <c r="M26" s="80">
        <f>R26</f>
        <v>0.05</v>
      </c>
      <c r="N26" s="102">
        <f>IF(M26&gt;0,V26,"")</f>
        <v>45108</v>
      </c>
      <c r="O26" s="35"/>
      <c r="P26" s="36"/>
      <c r="Q26" s="37">
        <v>4.9800000000000004</v>
      </c>
      <c r="R26" s="80">
        <v>0.05</v>
      </c>
      <c r="S26" s="80">
        <v>0.34</v>
      </c>
      <c r="T26" s="37"/>
      <c r="U26" s="37"/>
      <c r="V26" s="102">
        <v>45108</v>
      </c>
      <c r="W26" s="54"/>
      <c r="X26" s="38"/>
      <c r="Y26" s="37"/>
      <c r="Z26" s="37"/>
      <c r="AA26" s="41"/>
      <c r="AB26" s="59"/>
      <c r="AC26" s="38"/>
      <c r="AD26" s="54"/>
      <c r="AE26" s="146"/>
    </row>
    <row r="27" spans="1:37" s="33" customFormat="1" ht="18.899999999999999" customHeight="1" x14ac:dyDescent="0.25">
      <c r="A27" s="127"/>
      <c r="B27" s="129"/>
      <c r="C27" s="132"/>
      <c r="D27" s="135"/>
      <c r="E27" s="137"/>
      <c r="F27" s="139"/>
      <c r="G27" s="139"/>
      <c r="H27" s="144"/>
      <c r="I27" s="35">
        <f>T27</f>
        <v>0</v>
      </c>
      <c r="J27" s="36" t="str">
        <f>IF(I27&gt;0,V27,"")</f>
        <v/>
      </c>
      <c r="K27" s="80">
        <f>S27</f>
        <v>0.34</v>
      </c>
      <c r="L27" s="102">
        <f>IF(K27&gt;0,V27,"")</f>
        <v>45139</v>
      </c>
      <c r="M27" s="80">
        <f>R27</f>
        <v>0</v>
      </c>
      <c r="N27" s="36" t="str">
        <f>IF(M27&gt;0,V27,"")</f>
        <v/>
      </c>
      <c r="O27" s="35"/>
      <c r="P27" s="36"/>
      <c r="Q27" s="37">
        <v>5.36</v>
      </c>
      <c r="R27" s="80"/>
      <c r="S27" s="80">
        <v>0.34</v>
      </c>
      <c r="T27" s="37"/>
      <c r="U27" s="37"/>
      <c r="V27" s="102">
        <v>45139</v>
      </c>
      <c r="W27" s="54"/>
      <c r="X27" s="38"/>
      <c r="Y27" s="37"/>
      <c r="Z27" s="37"/>
      <c r="AA27" s="41"/>
      <c r="AB27" s="59"/>
      <c r="AC27" s="38"/>
      <c r="AD27" s="54"/>
      <c r="AE27" s="146"/>
    </row>
    <row r="28" spans="1:37" s="33" customFormat="1" ht="18.899999999999999" customHeight="1" x14ac:dyDescent="0.25">
      <c r="A28" s="127"/>
      <c r="B28" s="129"/>
      <c r="C28" s="132"/>
      <c r="D28" s="135"/>
      <c r="E28" s="137"/>
      <c r="F28" s="139"/>
      <c r="G28" s="139"/>
      <c r="H28" s="144"/>
      <c r="I28" s="35">
        <f>T28</f>
        <v>0</v>
      </c>
      <c r="J28" s="36" t="str">
        <f>IF(I28&gt;0,V28,"")</f>
        <v/>
      </c>
      <c r="K28" s="80">
        <f>S28</f>
        <v>0.35</v>
      </c>
      <c r="L28" s="102">
        <f>IF(K28&gt;0,V28,"")</f>
        <v>45352</v>
      </c>
      <c r="M28" s="80">
        <f>R28</f>
        <v>0</v>
      </c>
      <c r="N28" s="36" t="str">
        <f>IF(M28&gt;0,V28,"")</f>
        <v/>
      </c>
      <c r="O28" s="35"/>
      <c r="P28" s="36"/>
      <c r="Q28" s="37">
        <v>5.36</v>
      </c>
      <c r="R28" s="80"/>
      <c r="S28" s="80">
        <v>0.35</v>
      </c>
      <c r="T28" s="37"/>
      <c r="U28" s="37"/>
      <c r="V28" s="102">
        <v>45352</v>
      </c>
      <c r="W28" s="54"/>
      <c r="X28" s="38"/>
      <c r="Y28" s="37"/>
      <c r="Z28" s="37"/>
      <c r="AA28" s="41"/>
      <c r="AB28" s="59"/>
      <c r="AC28" s="38"/>
      <c r="AD28" s="54"/>
      <c r="AE28" s="146"/>
    </row>
    <row r="29" spans="1:37" s="33" customFormat="1" ht="18.899999999999999" customHeight="1" thickBot="1" x14ac:dyDescent="0.3">
      <c r="A29" s="127"/>
      <c r="B29" s="129"/>
      <c r="C29" s="132"/>
      <c r="D29" s="135"/>
      <c r="E29" s="137"/>
      <c r="F29" s="139"/>
      <c r="G29" s="139"/>
      <c r="H29" s="144"/>
      <c r="I29" s="35">
        <f>T29</f>
        <v>0</v>
      </c>
      <c r="J29" s="36" t="str">
        <f>IF(I29&gt;0,V29,"")</f>
        <v/>
      </c>
      <c r="K29" s="80">
        <f>S29</f>
        <v>0.35</v>
      </c>
      <c r="L29" s="102">
        <f>IF(K29&gt;0,V29,"")</f>
        <v>45474</v>
      </c>
      <c r="M29" s="80">
        <f>R29</f>
        <v>0</v>
      </c>
      <c r="N29" s="36" t="str">
        <f>IF(M29&gt;0,V29,"")</f>
        <v/>
      </c>
      <c r="O29" s="35"/>
      <c r="P29" s="36"/>
      <c r="Q29" s="37">
        <v>5.36</v>
      </c>
      <c r="R29" s="80"/>
      <c r="S29" s="80">
        <v>0.35</v>
      </c>
      <c r="T29" s="37"/>
      <c r="U29" s="37"/>
      <c r="V29" s="102">
        <v>45474</v>
      </c>
      <c r="W29" s="54"/>
      <c r="X29" s="38"/>
      <c r="Y29" s="37"/>
      <c r="Z29" s="37"/>
      <c r="AA29" s="41"/>
      <c r="AB29" s="59"/>
      <c r="AC29" s="38"/>
      <c r="AD29" s="54"/>
      <c r="AE29" s="146"/>
    </row>
    <row r="30" spans="1:37" s="33" customFormat="1" ht="18.899999999999999" customHeight="1" x14ac:dyDescent="0.25">
      <c r="A30" s="126">
        <v>3</v>
      </c>
      <c r="B30" s="128" t="s">
        <v>55</v>
      </c>
      <c r="C30" s="130" t="s">
        <v>56</v>
      </c>
      <c r="D30" s="133" t="s">
        <v>57</v>
      </c>
      <c r="E30" s="136" t="s">
        <v>51</v>
      </c>
      <c r="F30" s="138" t="s">
        <v>65</v>
      </c>
      <c r="G30" s="140">
        <v>5.36</v>
      </c>
      <c r="H30" s="142" t="s">
        <v>46</v>
      </c>
      <c r="I30" s="73">
        <f t="shared" ref="I30:I80" si="6">T30</f>
        <v>0</v>
      </c>
      <c r="J30" s="74" t="str">
        <f t="shared" ref="J30:J80" si="7">IF(I30&gt;0,V30,"")</f>
        <v/>
      </c>
      <c r="K30" s="83">
        <f t="shared" ref="K30:K80" si="8">S30</f>
        <v>0.26</v>
      </c>
      <c r="L30" s="101">
        <f t="shared" ref="L30:L80" si="9">IF(K30&gt;0,V30,"")</f>
        <v>43831</v>
      </c>
      <c r="M30" s="83">
        <f t="shared" ref="M30:M80" si="10">R30</f>
        <v>0</v>
      </c>
      <c r="N30" s="74" t="str">
        <f t="shared" ref="N30:N80" si="11">IF(M30&gt;0,V30,"")</f>
        <v/>
      </c>
      <c r="O30" s="29"/>
      <c r="P30" s="30"/>
      <c r="Q30" s="31">
        <v>4.6500000000000004</v>
      </c>
      <c r="R30" s="78"/>
      <c r="S30" s="78">
        <v>0.26</v>
      </c>
      <c r="T30" s="31"/>
      <c r="U30" s="31"/>
      <c r="V30" s="105">
        <v>43831</v>
      </c>
      <c r="W30" s="53">
        <v>10693.762000000001</v>
      </c>
      <c r="X30" s="32">
        <v>33.03</v>
      </c>
      <c r="Y30" s="31"/>
      <c r="Z30" s="31">
        <v>53.01</v>
      </c>
      <c r="AA30" s="84" t="s">
        <v>33</v>
      </c>
      <c r="AB30" s="60">
        <v>286058.13400000002</v>
      </c>
      <c r="AC30" s="60"/>
      <c r="AD30" s="61">
        <f>AB30+AC30</f>
        <v>286058.13400000002</v>
      </c>
      <c r="AE30" s="145" t="s">
        <v>34</v>
      </c>
    </row>
    <row r="31" spans="1:37" s="33" customFormat="1" ht="18.899999999999999" customHeight="1" x14ac:dyDescent="0.25">
      <c r="A31" s="127"/>
      <c r="B31" s="129"/>
      <c r="C31" s="131"/>
      <c r="D31" s="134"/>
      <c r="E31" s="137"/>
      <c r="F31" s="139"/>
      <c r="G31" s="141"/>
      <c r="H31" s="143"/>
      <c r="I31" s="35">
        <f t="shared" si="6"/>
        <v>0</v>
      </c>
      <c r="J31" s="36" t="str">
        <f t="shared" si="7"/>
        <v/>
      </c>
      <c r="K31" s="80">
        <f t="shared" si="8"/>
        <v>0.27</v>
      </c>
      <c r="L31" s="102">
        <f t="shared" si="9"/>
        <v>43922</v>
      </c>
      <c r="M31" s="80">
        <f t="shared" si="10"/>
        <v>0</v>
      </c>
      <c r="N31" s="36" t="str">
        <f t="shared" si="11"/>
        <v/>
      </c>
      <c r="O31" s="64"/>
      <c r="P31" s="65"/>
      <c r="Q31" s="37">
        <v>4.6500000000000004</v>
      </c>
      <c r="R31" s="79"/>
      <c r="S31" s="79">
        <v>0.27</v>
      </c>
      <c r="T31" s="66"/>
      <c r="U31" s="66"/>
      <c r="V31" s="106">
        <v>43922</v>
      </c>
      <c r="W31" s="67"/>
      <c r="X31" s="68"/>
      <c r="Y31" s="66"/>
      <c r="Z31" s="66"/>
      <c r="AA31" s="69"/>
      <c r="AB31" s="70"/>
      <c r="AC31" s="71"/>
      <c r="AD31" s="72"/>
      <c r="AE31" s="146"/>
      <c r="AJ31" s="34"/>
      <c r="AK31" s="34"/>
    </row>
    <row r="32" spans="1:37" s="33" customFormat="1" ht="18.899999999999999" customHeight="1" x14ac:dyDescent="0.25">
      <c r="A32" s="127"/>
      <c r="B32" s="129"/>
      <c r="C32" s="132"/>
      <c r="D32" s="135"/>
      <c r="E32" s="137"/>
      <c r="F32" s="139"/>
      <c r="G32" s="139"/>
      <c r="H32" s="144"/>
      <c r="I32" s="35">
        <f t="shared" si="6"/>
        <v>0</v>
      </c>
      <c r="J32" s="36" t="str">
        <f t="shared" si="7"/>
        <v/>
      </c>
      <c r="K32" s="80">
        <f t="shared" si="8"/>
        <v>0.27</v>
      </c>
      <c r="L32" s="102">
        <f t="shared" si="9"/>
        <v>44075</v>
      </c>
      <c r="M32" s="80">
        <f t="shared" si="10"/>
        <v>0</v>
      </c>
      <c r="N32" s="36" t="str">
        <f t="shared" si="11"/>
        <v/>
      </c>
      <c r="O32" s="35"/>
      <c r="P32" s="36"/>
      <c r="Q32" s="37">
        <v>4.9800000000000004</v>
      </c>
      <c r="R32" s="80"/>
      <c r="S32" s="80">
        <v>0.27</v>
      </c>
      <c r="T32" s="37"/>
      <c r="U32" s="37"/>
      <c r="V32" s="102">
        <v>44075</v>
      </c>
      <c r="W32" s="54"/>
      <c r="X32" s="38"/>
      <c r="Y32" s="37"/>
      <c r="Z32" s="37"/>
      <c r="AA32" s="41"/>
      <c r="AB32" s="59"/>
      <c r="AC32" s="38"/>
      <c r="AD32" s="54"/>
      <c r="AE32" s="146"/>
      <c r="AJ32" s="34"/>
      <c r="AK32" s="34"/>
    </row>
    <row r="33" spans="1:37" s="33" customFormat="1" ht="18.899999999999999" customHeight="1" x14ac:dyDescent="0.25">
      <c r="A33" s="127"/>
      <c r="B33" s="129"/>
      <c r="C33" s="132"/>
      <c r="D33" s="135"/>
      <c r="E33" s="137"/>
      <c r="F33" s="139"/>
      <c r="G33" s="139"/>
      <c r="H33" s="144"/>
      <c r="I33" s="35">
        <f t="shared" si="6"/>
        <v>0</v>
      </c>
      <c r="J33" s="36" t="str">
        <f t="shared" si="7"/>
        <v/>
      </c>
      <c r="K33" s="80">
        <f t="shared" si="8"/>
        <v>0.28000000000000003</v>
      </c>
      <c r="L33" s="102">
        <f t="shared" si="9"/>
        <v>44287</v>
      </c>
      <c r="M33" s="80">
        <f t="shared" si="10"/>
        <v>0</v>
      </c>
      <c r="N33" s="36" t="str">
        <f t="shared" si="11"/>
        <v/>
      </c>
      <c r="O33" s="35"/>
      <c r="P33" s="36"/>
      <c r="Q33" s="37">
        <v>4.9800000000000004</v>
      </c>
      <c r="R33" s="80"/>
      <c r="S33" s="80">
        <v>0.28000000000000003</v>
      </c>
      <c r="T33" s="37"/>
      <c r="U33" s="37"/>
      <c r="V33" s="102">
        <v>44287</v>
      </c>
      <c r="W33" s="54"/>
      <c r="X33" s="38"/>
      <c r="Y33" s="37"/>
      <c r="Z33" s="37"/>
      <c r="AA33" s="41"/>
      <c r="AB33" s="59"/>
      <c r="AC33" s="38"/>
      <c r="AD33" s="54"/>
      <c r="AE33" s="146"/>
    </row>
    <row r="34" spans="1:37" s="33" customFormat="1" ht="18.899999999999999" customHeight="1" x14ac:dyDescent="0.25">
      <c r="A34" s="127"/>
      <c r="B34" s="129"/>
      <c r="C34" s="132"/>
      <c r="D34" s="135"/>
      <c r="E34" s="137"/>
      <c r="F34" s="139"/>
      <c r="G34" s="139"/>
      <c r="H34" s="144"/>
      <c r="I34" s="35">
        <f t="shared" si="6"/>
        <v>0</v>
      </c>
      <c r="J34" s="36" t="str">
        <f t="shared" si="7"/>
        <v/>
      </c>
      <c r="K34" s="80">
        <f t="shared" si="8"/>
        <v>0.28999999999999998</v>
      </c>
      <c r="L34" s="102">
        <f t="shared" si="9"/>
        <v>44652</v>
      </c>
      <c r="M34" s="80">
        <f t="shared" si="10"/>
        <v>0</v>
      </c>
      <c r="N34" s="36" t="str">
        <f t="shared" si="11"/>
        <v/>
      </c>
      <c r="O34" s="35"/>
      <c r="P34" s="36"/>
      <c r="Q34" s="37">
        <v>4.9800000000000004</v>
      </c>
      <c r="R34" s="80"/>
      <c r="S34" s="80">
        <v>0.28999999999999998</v>
      </c>
      <c r="T34" s="37"/>
      <c r="U34" s="37"/>
      <c r="V34" s="102">
        <v>44652</v>
      </c>
      <c r="W34" s="54"/>
      <c r="X34" s="38"/>
      <c r="Y34" s="37"/>
      <c r="Z34" s="37"/>
      <c r="AA34" s="41"/>
      <c r="AB34" s="59"/>
      <c r="AC34" s="38"/>
      <c r="AD34" s="54"/>
      <c r="AE34" s="146"/>
    </row>
    <row r="35" spans="1:37" s="33" customFormat="1" ht="18.899999999999999" customHeight="1" x14ac:dyDescent="0.25">
      <c r="A35" s="127"/>
      <c r="B35" s="129"/>
      <c r="C35" s="132"/>
      <c r="D35" s="135"/>
      <c r="E35" s="137"/>
      <c r="F35" s="139"/>
      <c r="G35" s="139"/>
      <c r="H35" s="144"/>
      <c r="I35" s="35">
        <f t="shared" si="6"/>
        <v>0</v>
      </c>
      <c r="J35" s="36" t="str">
        <f t="shared" si="7"/>
        <v/>
      </c>
      <c r="K35" s="80">
        <f t="shared" si="8"/>
        <v>0.3</v>
      </c>
      <c r="L35" s="102">
        <f t="shared" si="9"/>
        <v>45017</v>
      </c>
      <c r="M35" s="80">
        <f t="shared" si="10"/>
        <v>0</v>
      </c>
      <c r="N35" s="36" t="str">
        <f t="shared" si="11"/>
        <v/>
      </c>
      <c r="O35" s="35"/>
      <c r="P35" s="36"/>
      <c r="Q35" s="37">
        <v>4.9800000000000004</v>
      </c>
      <c r="R35" s="80"/>
      <c r="S35" s="80">
        <v>0.3</v>
      </c>
      <c r="T35" s="37"/>
      <c r="U35" s="37"/>
      <c r="V35" s="102">
        <v>45017</v>
      </c>
      <c r="W35" s="54"/>
      <c r="X35" s="38"/>
      <c r="Y35" s="37"/>
      <c r="Z35" s="37"/>
      <c r="AA35" s="41"/>
      <c r="AB35" s="59"/>
      <c r="AC35" s="38"/>
      <c r="AD35" s="54"/>
      <c r="AE35" s="146"/>
    </row>
    <row r="36" spans="1:37" s="33" customFormat="1" ht="18.899999999999999" customHeight="1" x14ac:dyDescent="0.25">
      <c r="A36" s="127"/>
      <c r="B36" s="129"/>
      <c r="C36" s="132"/>
      <c r="D36" s="135"/>
      <c r="E36" s="137"/>
      <c r="F36" s="139"/>
      <c r="G36" s="139"/>
      <c r="H36" s="144"/>
      <c r="I36" s="35">
        <f t="shared" si="6"/>
        <v>0</v>
      </c>
      <c r="J36" s="36" t="str">
        <f t="shared" si="7"/>
        <v/>
      </c>
      <c r="K36" s="80">
        <f t="shared" si="8"/>
        <v>0.3</v>
      </c>
      <c r="L36" s="102">
        <f t="shared" si="9"/>
        <v>45108</v>
      </c>
      <c r="M36" s="80">
        <f t="shared" si="10"/>
        <v>0</v>
      </c>
      <c r="N36" s="36" t="str">
        <f t="shared" si="11"/>
        <v/>
      </c>
      <c r="O36" s="35"/>
      <c r="P36" s="36"/>
      <c r="Q36" s="37">
        <v>4.9800000000000004</v>
      </c>
      <c r="R36" s="80"/>
      <c r="S36" s="80">
        <v>0.3</v>
      </c>
      <c r="T36" s="37"/>
      <c r="U36" s="37"/>
      <c r="V36" s="102">
        <v>45108</v>
      </c>
      <c r="W36" s="54"/>
      <c r="X36" s="38"/>
      <c r="Y36" s="37"/>
      <c r="Z36" s="37"/>
      <c r="AA36" s="41"/>
      <c r="AB36" s="59"/>
      <c r="AC36" s="38"/>
      <c r="AD36" s="54"/>
      <c r="AE36" s="146"/>
    </row>
    <row r="37" spans="1:37" s="33" customFormat="1" ht="18.899999999999999" customHeight="1" x14ac:dyDescent="0.25">
      <c r="A37" s="127"/>
      <c r="B37" s="129"/>
      <c r="C37" s="132"/>
      <c r="D37" s="135"/>
      <c r="E37" s="137"/>
      <c r="F37" s="139"/>
      <c r="G37" s="139"/>
      <c r="H37" s="144"/>
      <c r="I37" s="35">
        <f>T37</f>
        <v>0</v>
      </c>
      <c r="J37" s="36" t="str">
        <f>IF(I37&gt;0,V37,"")</f>
        <v/>
      </c>
      <c r="K37" s="80">
        <f>S37</f>
        <v>0.3</v>
      </c>
      <c r="L37" s="102">
        <f>IF(K37&gt;0,V37,"")</f>
        <v>45139</v>
      </c>
      <c r="M37" s="80">
        <f>R37</f>
        <v>0</v>
      </c>
      <c r="N37" s="36" t="str">
        <f>IF(M37&gt;0,V37,"")</f>
        <v/>
      </c>
      <c r="O37" s="35"/>
      <c r="P37" s="36"/>
      <c r="Q37" s="37">
        <v>5.0199999999999996</v>
      </c>
      <c r="R37" s="80"/>
      <c r="S37" s="80">
        <v>0.3</v>
      </c>
      <c r="T37" s="37"/>
      <c r="U37" s="37"/>
      <c r="V37" s="102">
        <v>45139</v>
      </c>
      <c r="W37" s="54"/>
      <c r="X37" s="38"/>
      <c r="Y37" s="37"/>
      <c r="Z37" s="37"/>
      <c r="AA37" s="41"/>
      <c r="AB37" s="59"/>
      <c r="AC37" s="38"/>
      <c r="AD37" s="54"/>
      <c r="AE37" s="146"/>
    </row>
    <row r="38" spans="1:37" s="33" customFormat="1" ht="18.899999999999999" customHeight="1" x14ac:dyDescent="0.25">
      <c r="A38" s="127"/>
      <c r="B38" s="129"/>
      <c r="C38" s="132"/>
      <c r="D38" s="135"/>
      <c r="E38" s="137"/>
      <c r="F38" s="139"/>
      <c r="G38" s="139"/>
      <c r="H38" s="144"/>
      <c r="I38" s="35">
        <f>T38</f>
        <v>0</v>
      </c>
      <c r="J38" s="36" t="str">
        <f>IF(I38&gt;0,V38,"")</f>
        <v/>
      </c>
      <c r="K38" s="80">
        <f>S38</f>
        <v>0.3</v>
      </c>
      <c r="L38" s="102">
        <f>IF(K38&gt;0,V38,"")</f>
        <v>45170</v>
      </c>
      <c r="M38" s="80">
        <f>R38</f>
        <v>0</v>
      </c>
      <c r="N38" s="36" t="str">
        <f>IF(M38&gt;0,V38,"")</f>
        <v/>
      </c>
      <c r="O38" s="35"/>
      <c r="P38" s="36"/>
      <c r="Q38" s="37">
        <v>5.36</v>
      </c>
      <c r="R38" s="80"/>
      <c r="S38" s="80">
        <v>0.3</v>
      </c>
      <c r="T38" s="37"/>
      <c r="U38" s="37"/>
      <c r="V38" s="102">
        <v>45170</v>
      </c>
      <c r="W38" s="54"/>
      <c r="X38" s="38"/>
      <c r="Y38" s="37"/>
      <c r="Z38" s="37"/>
      <c r="AA38" s="41"/>
      <c r="AB38" s="59"/>
      <c r="AC38" s="38"/>
      <c r="AD38" s="54"/>
      <c r="AE38" s="146"/>
    </row>
    <row r="39" spans="1:37" s="33" customFormat="1" ht="18.899999999999999" customHeight="1" x14ac:dyDescent="0.25">
      <c r="A39" s="127"/>
      <c r="B39" s="129"/>
      <c r="C39" s="132"/>
      <c r="D39" s="135"/>
      <c r="E39" s="137"/>
      <c r="F39" s="139"/>
      <c r="G39" s="139"/>
      <c r="H39" s="144"/>
      <c r="I39" s="35">
        <f t="shared" si="6"/>
        <v>0</v>
      </c>
      <c r="J39" s="36" t="str">
        <f t="shared" si="7"/>
        <v/>
      </c>
      <c r="K39" s="80">
        <f t="shared" si="8"/>
        <v>0.31</v>
      </c>
      <c r="L39" s="102">
        <f t="shared" si="9"/>
        <v>45383</v>
      </c>
      <c r="M39" s="80">
        <f t="shared" si="10"/>
        <v>0</v>
      </c>
      <c r="N39" s="36" t="str">
        <f t="shared" si="11"/>
        <v/>
      </c>
      <c r="O39" s="35"/>
      <c r="P39" s="36"/>
      <c r="Q39" s="37">
        <v>5.36</v>
      </c>
      <c r="R39" s="80"/>
      <c r="S39" s="80">
        <v>0.31</v>
      </c>
      <c r="T39" s="37"/>
      <c r="U39" s="37"/>
      <c r="V39" s="102">
        <v>45383</v>
      </c>
      <c r="W39" s="54"/>
      <c r="X39" s="38"/>
      <c r="Y39" s="37"/>
      <c r="Z39" s="37"/>
      <c r="AA39" s="41"/>
      <c r="AB39" s="59"/>
      <c r="AC39" s="38"/>
      <c r="AD39" s="54"/>
      <c r="AE39" s="146"/>
    </row>
    <row r="40" spans="1:37" s="33" customFormat="1" ht="18.899999999999999" customHeight="1" thickBot="1" x14ac:dyDescent="0.3">
      <c r="A40" s="127"/>
      <c r="B40" s="129"/>
      <c r="C40" s="132"/>
      <c r="D40" s="135"/>
      <c r="E40" s="137"/>
      <c r="F40" s="139"/>
      <c r="G40" s="139"/>
      <c r="H40" s="144"/>
      <c r="I40" s="35">
        <f t="shared" si="6"/>
        <v>0</v>
      </c>
      <c r="J40" s="36" t="str">
        <f t="shared" si="7"/>
        <v/>
      </c>
      <c r="K40" s="80">
        <f t="shared" si="8"/>
        <v>0.31</v>
      </c>
      <c r="L40" s="102">
        <f t="shared" si="9"/>
        <v>45474</v>
      </c>
      <c r="M40" s="80">
        <f t="shared" si="10"/>
        <v>0</v>
      </c>
      <c r="N40" s="36" t="str">
        <f t="shared" si="11"/>
        <v/>
      </c>
      <c r="O40" s="35"/>
      <c r="P40" s="36"/>
      <c r="Q40" s="37">
        <v>5.36</v>
      </c>
      <c r="R40" s="80"/>
      <c r="S40" s="80">
        <v>0.31</v>
      </c>
      <c r="T40" s="37"/>
      <c r="U40" s="37"/>
      <c r="V40" s="102">
        <v>45474</v>
      </c>
      <c r="W40" s="54"/>
      <c r="X40" s="38"/>
      <c r="Y40" s="37"/>
      <c r="Z40" s="37"/>
      <c r="AA40" s="41"/>
      <c r="AB40" s="59"/>
      <c r="AC40" s="38"/>
      <c r="AD40" s="54"/>
      <c r="AE40" s="146"/>
    </row>
    <row r="41" spans="1:37" s="33" customFormat="1" ht="18.899999999999999" customHeight="1" x14ac:dyDescent="0.25">
      <c r="A41" s="126">
        <v>4</v>
      </c>
      <c r="B41" s="128" t="s">
        <v>58</v>
      </c>
      <c r="C41" s="130" t="s">
        <v>56</v>
      </c>
      <c r="D41" s="133" t="s">
        <v>59</v>
      </c>
      <c r="E41" s="136" t="s">
        <v>60</v>
      </c>
      <c r="F41" s="138" t="s">
        <v>61</v>
      </c>
      <c r="G41" s="140">
        <v>5.36</v>
      </c>
      <c r="H41" s="142" t="s">
        <v>62</v>
      </c>
      <c r="I41" s="73">
        <f t="shared" si="6"/>
        <v>0</v>
      </c>
      <c r="J41" s="74" t="str">
        <f t="shared" si="7"/>
        <v/>
      </c>
      <c r="K41" s="83">
        <f t="shared" si="8"/>
        <v>0.25</v>
      </c>
      <c r="L41" s="101">
        <f t="shared" si="9"/>
        <v>43983</v>
      </c>
      <c r="M41" s="83">
        <f t="shared" si="10"/>
        <v>0</v>
      </c>
      <c r="N41" s="74" t="str">
        <f t="shared" si="11"/>
        <v/>
      </c>
      <c r="O41" s="29"/>
      <c r="P41" s="30"/>
      <c r="Q41" s="31">
        <v>4.6500000000000004</v>
      </c>
      <c r="R41" s="78"/>
      <c r="S41" s="78">
        <v>0.25</v>
      </c>
      <c r="T41" s="31"/>
      <c r="U41" s="31"/>
      <c r="V41" s="105">
        <v>43983</v>
      </c>
      <c r="W41" s="53">
        <v>10979.203</v>
      </c>
      <c r="X41" s="32">
        <v>32.08</v>
      </c>
      <c r="Y41" s="31"/>
      <c r="Z41" s="31">
        <v>54.1</v>
      </c>
      <c r="AA41" s="84" t="s">
        <v>47</v>
      </c>
      <c r="AB41" s="60">
        <v>208604.85699999999</v>
      </c>
      <c r="AC41" s="60"/>
      <c r="AD41" s="61">
        <f>AB41+AC41</f>
        <v>208604.85699999999</v>
      </c>
      <c r="AE41" s="145" t="s">
        <v>34</v>
      </c>
    </row>
    <row r="42" spans="1:37" s="33" customFormat="1" ht="18.899999999999999" customHeight="1" x14ac:dyDescent="0.25">
      <c r="A42" s="127"/>
      <c r="B42" s="129"/>
      <c r="C42" s="131"/>
      <c r="D42" s="134"/>
      <c r="E42" s="137"/>
      <c r="F42" s="139"/>
      <c r="G42" s="141"/>
      <c r="H42" s="143"/>
      <c r="I42" s="35">
        <f t="shared" si="6"/>
        <v>0</v>
      </c>
      <c r="J42" s="36" t="str">
        <f t="shared" si="7"/>
        <v/>
      </c>
      <c r="K42" s="80">
        <f t="shared" si="8"/>
        <v>0.26</v>
      </c>
      <c r="L42" s="102">
        <f t="shared" si="9"/>
        <v>44075</v>
      </c>
      <c r="M42" s="80">
        <f t="shared" si="10"/>
        <v>0</v>
      </c>
      <c r="N42" s="36" t="str">
        <f t="shared" si="11"/>
        <v/>
      </c>
      <c r="O42" s="64"/>
      <c r="P42" s="65"/>
      <c r="Q42" s="37">
        <v>4.6500000000000004</v>
      </c>
      <c r="R42" s="79"/>
      <c r="S42" s="79">
        <v>0.26</v>
      </c>
      <c r="T42" s="66"/>
      <c r="U42" s="66"/>
      <c r="V42" s="106">
        <v>44075</v>
      </c>
      <c r="W42" s="67"/>
      <c r="X42" s="68"/>
      <c r="Y42" s="66"/>
      <c r="Z42" s="66"/>
      <c r="AA42" s="69"/>
      <c r="AB42" s="70"/>
      <c r="AC42" s="71"/>
      <c r="AD42" s="72"/>
      <c r="AE42" s="146"/>
      <c r="AJ42" s="34"/>
      <c r="AK42" s="34"/>
    </row>
    <row r="43" spans="1:37" s="33" customFormat="1" ht="18.899999999999999" customHeight="1" x14ac:dyDescent="0.25">
      <c r="A43" s="127"/>
      <c r="B43" s="129"/>
      <c r="C43" s="132"/>
      <c r="D43" s="135"/>
      <c r="E43" s="137"/>
      <c r="F43" s="139"/>
      <c r="G43" s="139"/>
      <c r="H43" s="144"/>
      <c r="I43" s="35">
        <f t="shared" si="6"/>
        <v>0</v>
      </c>
      <c r="J43" s="36" t="str">
        <f t="shared" si="7"/>
        <v/>
      </c>
      <c r="K43" s="80">
        <f t="shared" si="8"/>
        <v>0.26</v>
      </c>
      <c r="L43" s="102">
        <f t="shared" si="9"/>
        <v>44378</v>
      </c>
      <c r="M43" s="80">
        <f t="shared" si="10"/>
        <v>0</v>
      </c>
      <c r="N43" s="36" t="str">
        <f t="shared" si="11"/>
        <v/>
      </c>
      <c r="O43" s="35"/>
      <c r="P43" s="36"/>
      <c r="Q43" s="37">
        <v>4.9800000000000004</v>
      </c>
      <c r="R43" s="80"/>
      <c r="S43" s="80">
        <v>0.26</v>
      </c>
      <c r="T43" s="37"/>
      <c r="U43" s="37"/>
      <c r="V43" s="102">
        <v>44378</v>
      </c>
      <c r="W43" s="54"/>
      <c r="X43" s="38"/>
      <c r="Y43" s="37"/>
      <c r="Z43" s="37"/>
      <c r="AA43" s="41"/>
      <c r="AB43" s="59"/>
      <c r="AC43" s="38"/>
      <c r="AD43" s="54"/>
      <c r="AE43" s="146"/>
      <c r="AJ43" s="34"/>
      <c r="AK43" s="34"/>
    </row>
    <row r="44" spans="1:37" s="33" customFormat="1" ht="18.899999999999999" customHeight="1" x14ac:dyDescent="0.25">
      <c r="A44" s="127"/>
      <c r="B44" s="129"/>
      <c r="C44" s="132"/>
      <c r="D44" s="135"/>
      <c r="E44" s="137"/>
      <c r="F44" s="139"/>
      <c r="G44" s="139"/>
      <c r="H44" s="144"/>
      <c r="I44" s="35">
        <f t="shared" si="6"/>
        <v>0</v>
      </c>
      <c r="J44" s="36" t="str">
        <f t="shared" si="7"/>
        <v/>
      </c>
      <c r="K44" s="80">
        <f t="shared" si="8"/>
        <v>0.27</v>
      </c>
      <c r="L44" s="102">
        <f t="shared" si="9"/>
        <v>44440</v>
      </c>
      <c r="M44" s="80">
        <f t="shared" si="10"/>
        <v>0</v>
      </c>
      <c r="N44" s="36" t="str">
        <f t="shared" si="11"/>
        <v/>
      </c>
      <c r="O44" s="35"/>
      <c r="P44" s="36"/>
      <c r="Q44" s="37">
        <v>4.9800000000000004</v>
      </c>
      <c r="R44" s="80"/>
      <c r="S44" s="80">
        <v>0.27</v>
      </c>
      <c r="T44" s="37"/>
      <c r="U44" s="37"/>
      <c r="V44" s="102">
        <v>44440</v>
      </c>
      <c r="W44" s="54"/>
      <c r="X44" s="38"/>
      <c r="Y44" s="37"/>
      <c r="Z44" s="37"/>
      <c r="AA44" s="41"/>
      <c r="AB44" s="59"/>
      <c r="AC44" s="38"/>
      <c r="AD44" s="54"/>
      <c r="AE44" s="146"/>
    </row>
    <row r="45" spans="1:37" s="33" customFormat="1" ht="18.899999999999999" customHeight="1" x14ac:dyDescent="0.25">
      <c r="A45" s="127"/>
      <c r="B45" s="129"/>
      <c r="C45" s="132"/>
      <c r="D45" s="135"/>
      <c r="E45" s="137"/>
      <c r="F45" s="139"/>
      <c r="G45" s="139"/>
      <c r="H45" s="144"/>
      <c r="I45" s="35">
        <f t="shared" si="6"/>
        <v>0</v>
      </c>
      <c r="J45" s="36" t="str">
        <f t="shared" si="7"/>
        <v/>
      </c>
      <c r="K45" s="80">
        <f t="shared" si="8"/>
        <v>0.28000000000000003</v>
      </c>
      <c r="L45" s="102">
        <f t="shared" si="9"/>
        <v>44805</v>
      </c>
      <c r="M45" s="80">
        <f t="shared" si="10"/>
        <v>0</v>
      </c>
      <c r="N45" s="36" t="str">
        <f t="shared" si="11"/>
        <v/>
      </c>
      <c r="O45" s="35"/>
      <c r="P45" s="36"/>
      <c r="Q45" s="37">
        <v>4.9800000000000004</v>
      </c>
      <c r="R45" s="80"/>
      <c r="S45" s="80">
        <v>0.28000000000000003</v>
      </c>
      <c r="T45" s="37"/>
      <c r="U45" s="37"/>
      <c r="V45" s="102">
        <v>44805</v>
      </c>
      <c r="W45" s="54"/>
      <c r="X45" s="38"/>
      <c r="Y45" s="37"/>
      <c r="Z45" s="37"/>
      <c r="AA45" s="41"/>
      <c r="AB45" s="59"/>
      <c r="AC45" s="38"/>
      <c r="AD45" s="54"/>
      <c r="AE45" s="146"/>
    </row>
    <row r="46" spans="1:37" s="33" customFormat="1" ht="18.899999999999999" customHeight="1" x14ac:dyDescent="0.25">
      <c r="A46" s="127"/>
      <c r="B46" s="129"/>
      <c r="C46" s="132"/>
      <c r="D46" s="135"/>
      <c r="E46" s="137"/>
      <c r="F46" s="139"/>
      <c r="G46" s="139"/>
      <c r="H46" s="144"/>
      <c r="I46" s="35">
        <f t="shared" si="6"/>
        <v>0</v>
      </c>
      <c r="J46" s="36" t="str">
        <f t="shared" si="7"/>
        <v/>
      </c>
      <c r="K46" s="80">
        <f t="shared" si="8"/>
        <v>0.28000000000000003</v>
      </c>
      <c r="L46" s="102">
        <f t="shared" si="9"/>
        <v>45108</v>
      </c>
      <c r="M46" s="80">
        <f t="shared" si="10"/>
        <v>0</v>
      </c>
      <c r="N46" s="36" t="str">
        <f t="shared" si="11"/>
        <v/>
      </c>
      <c r="O46" s="35"/>
      <c r="P46" s="36"/>
      <c r="Q46" s="37">
        <v>4.9800000000000004</v>
      </c>
      <c r="R46" s="80"/>
      <c r="S46" s="80">
        <v>0.28000000000000003</v>
      </c>
      <c r="T46" s="37"/>
      <c r="U46" s="37"/>
      <c r="V46" s="102">
        <v>45108</v>
      </c>
      <c r="W46" s="54"/>
      <c r="X46" s="38"/>
      <c r="Y46" s="37"/>
      <c r="Z46" s="37"/>
      <c r="AA46" s="41"/>
      <c r="AB46" s="59"/>
      <c r="AC46" s="38"/>
      <c r="AD46" s="54"/>
      <c r="AE46" s="146"/>
    </row>
    <row r="47" spans="1:37" s="33" customFormat="1" ht="18.899999999999999" customHeight="1" x14ac:dyDescent="0.25">
      <c r="A47" s="127"/>
      <c r="B47" s="129"/>
      <c r="C47" s="132"/>
      <c r="D47" s="135"/>
      <c r="E47" s="137"/>
      <c r="F47" s="139"/>
      <c r="G47" s="139"/>
      <c r="H47" s="144"/>
      <c r="I47" s="35">
        <f t="shared" si="6"/>
        <v>0</v>
      </c>
      <c r="J47" s="36" t="str">
        <f t="shared" si="7"/>
        <v/>
      </c>
      <c r="K47" s="80">
        <f t="shared" si="8"/>
        <v>0.28000000000000003</v>
      </c>
      <c r="L47" s="102">
        <f t="shared" si="9"/>
        <v>45139</v>
      </c>
      <c r="M47" s="80">
        <f t="shared" si="10"/>
        <v>0</v>
      </c>
      <c r="N47" s="36" t="str">
        <f t="shared" si="11"/>
        <v/>
      </c>
      <c r="O47" s="35"/>
      <c r="P47" s="36"/>
      <c r="Q47" s="37">
        <v>5.0199999999999996</v>
      </c>
      <c r="R47" s="80"/>
      <c r="S47" s="80">
        <v>0.28000000000000003</v>
      </c>
      <c r="T47" s="37"/>
      <c r="U47" s="37"/>
      <c r="V47" s="102">
        <v>45139</v>
      </c>
      <c r="W47" s="54"/>
      <c r="X47" s="38"/>
      <c r="Y47" s="37"/>
      <c r="Z47" s="37"/>
      <c r="AA47" s="41"/>
      <c r="AB47" s="59"/>
      <c r="AC47" s="38"/>
      <c r="AD47" s="54"/>
      <c r="AE47" s="146"/>
    </row>
    <row r="48" spans="1:37" s="33" customFormat="1" ht="18.899999999999999" customHeight="1" x14ac:dyDescent="0.25">
      <c r="A48" s="127"/>
      <c r="B48" s="129"/>
      <c r="C48" s="132"/>
      <c r="D48" s="135"/>
      <c r="E48" s="137"/>
      <c r="F48" s="139"/>
      <c r="G48" s="139"/>
      <c r="H48" s="144"/>
      <c r="I48" s="35">
        <f t="shared" si="6"/>
        <v>0</v>
      </c>
      <c r="J48" s="36" t="str">
        <f t="shared" si="7"/>
        <v/>
      </c>
      <c r="K48" s="80">
        <f t="shared" si="8"/>
        <v>0.28999999999999998</v>
      </c>
      <c r="L48" s="102">
        <f t="shared" si="9"/>
        <v>45170</v>
      </c>
      <c r="M48" s="80">
        <f t="shared" si="10"/>
        <v>0</v>
      </c>
      <c r="N48" s="36" t="str">
        <f t="shared" si="11"/>
        <v/>
      </c>
      <c r="O48" s="35"/>
      <c r="P48" s="36"/>
      <c r="Q48" s="37">
        <v>5.0199999999999996</v>
      </c>
      <c r="R48" s="80"/>
      <c r="S48" s="80">
        <v>0.28999999999999998</v>
      </c>
      <c r="T48" s="37"/>
      <c r="U48" s="37"/>
      <c r="V48" s="102">
        <v>45170</v>
      </c>
      <c r="W48" s="54"/>
      <c r="X48" s="38"/>
      <c r="Y48" s="37"/>
      <c r="Z48" s="37"/>
      <c r="AA48" s="41"/>
      <c r="AB48" s="59"/>
      <c r="AC48" s="38"/>
      <c r="AD48" s="54"/>
      <c r="AE48" s="146"/>
    </row>
    <row r="49" spans="1:37" s="33" customFormat="1" ht="18.899999999999999" customHeight="1" x14ac:dyDescent="0.25">
      <c r="A49" s="127"/>
      <c r="B49" s="129"/>
      <c r="C49" s="132"/>
      <c r="D49" s="135"/>
      <c r="E49" s="137"/>
      <c r="F49" s="139"/>
      <c r="G49" s="139"/>
      <c r="H49" s="144"/>
      <c r="I49" s="35">
        <f t="shared" si="6"/>
        <v>0</v>
      </c>
      <c r="J49" s="36" t="str">
        <f t="shared" si="7"/>
        <v/>
      </c>
      <c r="K49" s="80">
        <f t="shared" si="8"/>
        <v>0.28999999999999998</v>
      </c>
      <c r="L49" s="102">
        <f t="shared" si="9"/>
        <v>45474</v>
      </c>
      <c r="M49" s="80">
        <f t="shared" si="10"/>
        <v>0</v>
      </c>
      <c r="N49" s="36" t="str">
        <f t="shared" si="11"/>
        <v/>
      </c>
      <c r="O49" s="35"/>
      <c r="P49" s="36"/>
      <c r="Q49" s="37">
        <v>5.36</v>
      </c>
      <c r="R49" s="80"/>
      <c r="S49" s="80">
        <v>0.28999999999999998</v>
      </c>
      <c r="T49" s="37"/>
      <c r="U49" s="37"/>
      <c r="V49" s="102">
        <v>45474</v>
      </c>
      <c r="W49" s="54"/>
      <c r="X49" s="38"/>
      <c r="Y49" s="37"/>
      <c r="Z49" s="37"/>
      <c r="AA49" s="41"/>
      <c r="AB49" s="59"/>
      <c r="AC49" s="38"/>
      <c r="AD49" s="54"/>
      <c r="AE49" s="146"/>
    </row>
    <row r="50" spans="1:37" s="33" customFormat="1" ht="18.899999999999999" customHeight="1" thickBot="1" x14ac:dyDescent="0.3">
      <c r="A50" s="147"/>
      <c r="B50" s="148"/>
      <c r="C50" s="149"/>
      <c r="D50" s="150"/>
      <c r="E50" s="151"/>
      <c r="F50" s="152"/>
      <c r="G50" s="152"/>
      <c r="H50" s="153"/>
      <c r="I50" s="92">
        <f t="shared" si="6"/>
        <v>0</v>
      </c>
      <c r="J50" s="93" t="str">
        <f t="shared" si="7"/>
        <v/>
      </c>
      <c r="K50" s="94">
        <f t="shared" si="8"/>
        <v>0.3</v>
      </c>
      <c r="L50" s="103">
        <f t="shared" si="9"/>
        <v>45536</v>
      </c>
      <c r="M50" s="94">
        <f t="shared" si="10"/>
        <v>0</v>
      </c>
      <c r="N50" s="93" t="str">
        <f t="shared" si="11"/>
        <v/>
      </c>
      <c r="O50" s="92"/>
      <c r="P50" s="93"/>
      <c r="Q50" s="95">
        <v>5.36</v>
      </c>
      <c r="R50" s="94"/>
      <c r="S50" s="94">
        <v>0.3</v>
      </c>
      <c r="T50" s="95"/>
      <c r="U50" s="95"/>
      <c r="V50" s="103">
        <v>45536</v>
      </c>
      <c r="W50" s="96"/>
      <c r="X50" s="97"/>
      <c r="Y50" s="95"/>
      <c r="Z50" s="95"/>
      <c r="AA50" s="98"/>
      <c r="AB50" s="99"/>
      <c r="AC50" s="97"/>
      <c r="AD50" s="96"/>
      <c r="AE50" s="154"/>
    </row>
    <row r="51" spans="1:37" s="33" customFormat="1" ht="18.899999999999999" customHeight="1" x14ac:dyDescent="0.25">
      <c r="A51" s="127">
        <v>5</v>
      </c>
      <c r="B51" s="129" t="s">
        <v>63</v>
      </c>
      <c r="C51" s="131" t="s">
        <v>56</v>
      </c>
      <c r="D51" s="134" t="s">
        <v>64</v>
      </c>
      <c r="E51" s="137" t="s">
        <v>51</v>
      </c>
      <c r="F51" s="139" t="s">
        <v>65</v>
      </c>
      <c r="G51" s="141">
        <v>4.9800000000000004</v>
      </c>
      <c r="H51" s="143" t="s">
        <v>66</v>
      </c>
      <c r="I51" s="87">
        <f t="shared" si="6"/>
        <v>0</v>
      </c>
      <c r="J51" s="88" t="str">
        <f t="shared" si="7"/>
        <v/>
      </c>
      <c r="K51" s="89">
        <f t="shared" si="8"/>
        <v>0.24</v>
      </c>
      <c r="L51" s="104">
        <f t="shared" si="9"/>
        <v>43831</v>
      </c>
      <c r="M51" s="89">
        <f t="shared" si="10"/>
        <v>0</v>
      </c>
      <c r="N51" s="88" t="str">
        <f t="shared" si="11"/>
        <v/>
      </c>
      <c r="O51" s="64"/>
      <c r="P51" s="65"/>
      <c r="Q51" s="66">
        <v>4.58</v>
      </c>
      <c r="R51" s="79"/>
      <c r="S51" s="79">
        <v>0.24</v>
      </c>
      <c r="T51" s="66"/>
      <c r="U51" s="66"/>
      <c r="V51" s="106">
        <v>43831</v>
      </c>
      <c r="W51" s="67">
        <v>9883.9860000000008</v>
      </c>
      <c r="X51" s="68">
        <v>31.04</v>
      </c>
      <c r="Y51" s="66"/>
      <c r="Z51" s="66">
        <v>53</v>
      </c>
      <c r="AA51" s="91" t="s">
        <v>33</v>
      </c>
      <c r="AB51" s="70">
        <v>254512.64000000001</v>
      </c>
      <c r="AC51" s="70"/>
      <c r="AD51" s="72">
        <f>AB51+AC51</f>
        <v>254512.64000000001</v>
      </c>
      <c r="AE51" s="146" t="s">
        <v>34</v>
      </c>
    </row>
    <row r="52" spans="1:37" s="33" customFormat="1" ht="24.9" customHeight="1" x14ac:dyDescent="0.25">
      <c r="A52" s="127"/>
      <c r="B52" s="129"/>
      <c r="C52" s="131"/>
      <c r="D52" s="134"/>
      <c r="E52" s="137"/>
      <c r="F52" s="139"/>
      <c r="G52" s="141"/>
      <c r="H52" s="143"/>
      <c r="I52" s="35">
        <f t="shared" si="6"/>
        <v>0</v>
      </c>
      <c r="J52" s="36" t="str">
        <f t="shared" si="7"/>
        <v/>
      </c>
      <c r="K52" s="80">
        <f t="shared" si="8"/>
        <v>0.25</v>
      </c>
      <c r="L52" s="102">
        <f t="shared" si="9"/>
        <v>44075</v>
      </c>
      <c r="M52" s="80">
        <f t="shared" si="10"/>
        <v>0</v>
      </c>
      <c r="N52" s="36" t="str">
        <f t="shared" si="11"/>
        <v/>
      </c>
      <c r="O52" s="64"/>
      <c r="P52" s="65"/>
      <c r="Q52" s="37">
        <v>4.58</v>
      </c>
      <c r="R52" s="79"/>
      <c r="S52" s="79">
        <v>0.25</v>
      </c>
      <c r="T52" s="66"/>
      <c r="U52" s="66"/>
      <c r="V52" s="106">
        <v>44075</v>
      </c>
      <c r="W52" s="67"/>
      <c r="X52" s="68"/>
      <c r="Y52" s="66"/>
      <c r="Z52" s="66"/>
      <c r="AA52" s="69"/>
      <c r="AB52" s="70"/>
      <c r="AC52" s="71"/>
      <c r="AD52" s="72"/>
      <c r="AE52" s="146"/>
      <c r="AJ52" s="34"/>
      <c r="AK52" s="34"/>
    </row>
    <row r="53" spans="1:37" s="33" customFormat="1" ht="24.9" customHeight="1" x14ac:dyDescent="0.25">
      <c r="A53" s="127"/>
      <c r="B53" s="129"/>
      <c r="C53" s="132"/>
      <c r="D53" s="135"/>
      <c r="E53" s="137"/>
      <c r="F53" s="139"/>
      <c r="G53" s="139"/>
      <c r="H53" s="144"/>
      <c r="I53" s="35">
        <f t="shared" si="6"/>
        <v>0</v>
      </c>
      <c r="J53" s="36" t="str">
        <f t="shared" si="7"/>
        <v/>
      </c>
      <c r="K53" s="80">
        <f t="shared" si="8"/>
        <v>0.26</v>
      </c>
      <c r="L53" s="102">
        <f t="shared" si="9"/>
        <v>44440</v>
      </c>
      <c r="M53" s="80">
        <f t="shared" si="10"/>
        <v>0</v>
      </c>
      <c r="N53" s="36" t="str">
        <f t="shared" si="11"/>
        <v/>
      </c>
      <c r="O53" s="35"/>
      <c r="P53" s="36"/>
      <c r="Q53" s="37">
        <v>4.58</v>
      </c>
      <c r="R53" s="80"/>
      <c r="S53" s="80">
        <v>0.26</v>
      </c>
      <c r="T53" s="37"/>
      <c r="U53" s="37"/>
      <c r="V53" s="102">
        <v>44440</v>
      </c>
      <c r="W53" s="54"/>
      <c r="X53" s="38"/>
      <c r="Y53" s="37"/>
      <c r="Z53" s="37"/>
      <c r="AA53" s="41"/>
      <c r="AB53" s="59"/>
      <c r="AC53" s="38"/>
      <c r="AD53" s="54"/>
      <c r="AE53" s="146"/>
      <c r="AJ53" s="34"/>
      <c r="AK53" s="34"/>
    </row>
    <row r="54" spans="1:37" s="33" customFormat="1" ht="24.9" customHeight="1" x14ac:dyDescent="0.25">
      <c r="A54" s="127"/>
      <c r="B54" s="129"/>
      <c r="C54" s="132"/>
      <c r="D54" s="135"/>
      <c r="E54" s="137"/>
      <c r="F54" s="139"/>
      <c r="G54" s="139"/>
      <c r="H54" s="144"/>
      <c r="I54" s="35">
        <f t="shared" si="6"/>
        <v>0</v>
      </c>
      <c r="J54" s="36" t="str">
        <f t="shared" si="7"/>
        <v/>
      </c>
      <c r="K54" s="80">
        <f t="shared" si="8"/>
        <v>0.27</v>
      </c>
      <c r="L54" s="102">
        <f t="shared" si="9"/>
        <v>44805</v>
      </c>
      <c r="M54" s="80">
        <f t="shared" si="10"/>
        <v>0</v>
      </c>
      <c r="N54" s="36" t="str">
        <f t="shared" si="11"/>
        <v/>
      </c>
      <c r="O54" s="35"/>
      <c r="P54" s="36"/>
      <c r="Q54" s="37">
        <v>4.8899999999999997</v>
      </c>
      <c r="R54" s="80"/>
      <c r="S54" s="80">
        <v>0.27</v>
      </c>
      <c r="T54" s="37"/>
      <c r="U54" s="37"/>
      <c r="V54" s="102">
        <v>44805</v>
      </c>
      <c r="W54" s="54"/>
      <c r="X54" s="38"/>
      <c r="Y54" s="37"/>
      <c r="Z54" s="37"/>
      <c r="AA54" s="41"/>
      <c r="AB54" s="59"/>
      <c r="AC54" s="38"/>
      <c r="AD54" s="54"/>
      <c r="AE54" s="146"/>
    </row>
    <row r="55" spans="1:37" s="33" customFormat="1" ht="24.9" customHeight="1" x14ac:dyDescent="0.25">
      <c r="A55" s="127"/>
      <c r="B55" s="129"/>
      <c r="C55" s="132"/>
      <c r="D55" s="135"/>
      <c r="E55" s="137"/>
      <c r="F55" s="139"/>
      <c r="G55" s="139"/>
      <c r="H55" s="144"/>
      <c r="I55" s="35">
        <f t="shared" si="6"/>
        <v>0</v>
      </c>
      <c r="J55" s="36" t="str">
        <f t="shared" si="7"/>
        <v/>
      </c>
      <c r="K55" s="80">
        <f t="shared" si="8"/>
        <v>0.27</v>
      </c>
      <c r="L55" s="102">
        <f t="shared" si="9"/>
        <v>45108</v>
      </c>
      <c r="M55" s="80">
        <f t="shared" si="10"/>
        <v>0</v>
      </c>
      <c r="N55" s="36" t="str">
        <f t="shared" si="11"/>
        <v/>
      </c>
      <c r="O55" s="35"/>
      <c r="P55" s="36"/>
      <c r="Q55" s="37">
        <v>4.8899999999999997</v>
      </c>
      <c r="R55" s="80"/>
      <c r="S55" s="80">
        <v>0.27</v>
      </c>
      <c r="T55" s="37"/>
      <c r="U55" s="37"/>
      <c r="V55" s="102">
        <v>45108</v>
      </c>
      <c r="W55" s="54"/>
      <c r="X55" s="38"/>
      <c r="Y55" s="37"/>
      <c r="Z55" s="37"/>
      <c r="AA55" s="41"/>
      <c r="AB55" s="59"/>
      <c r="AC55" s="38"/>
      <c r="AD55" s="54"/>
      <c r="AE55" s="146"/>
    </row>
    <row r="56" spans="1:37" s="33" customFormat="1" ht="24.9" customHeight="1" x14ac:dyDescent="0.25">
      <c r="A56" s="127"/>
      <c r="B56" s="129"/>
      <c r="C56" s="132"/>
      <c r="D56" s="135"/>
      <c r="E56" s="137"/>
      <c r="F56" s="139"/>
      <c r="G56" s="139"/>
      <c r="H56" s="144"/>
      <c r="I56" s="35">
        <f t="shared" si="6"/>
        <v>0</v>
      </c>
      <c r="J56" s="36" t="str">
        <f t="shared" si="7"/>
        <v/>
      </c>
      <c r="K56" s="80">
        <f t="shared" si="8"/>
        <v>0.27</v>
      </c>
      <c r="L56" s="102">
        <f t="shared" si="9"/>
        <v>45139</v>
      </c>
      <c r="M56" s="80">
        <f t="shared" si="10"/>
        <v>0</v>
      </c>
      <c r="N56" s="36" t="str">
        <f t="shared" si="11"/>
        <v/>
      </c>
      <c r="O56" s="35"/>
      <c r="P56" s="36"/>
      <c r="Q56" s="37">
        <v>4.9800000000000004</v>
      </c>
      <c r="R56" s="80"/>
      <c r="S56" s="80">
        <v>0.27</v>
      </c>
      <c r="T56" s="37"/>
      <c r="U56" s="37"/>
      <c r="V56" s="102">
        <v>45139</v>
      </c>
      <c r="W56" s="54"/>
      <c r="X56" s="38"/>
      <c r="Y56" s="37"/>
      <c r="Z56" s="37"/>
      <c r="AA56" s="41"/>
      <c r="AB56" s="59"/>
      <c r="AC56" s="38"/>
      <c r="AD56" s="54"/>
      <c r="AE56" s="146"/>
    </row>
    <row r="57" spans="1:37" s="33" customFormat="1" ht="24.9" customHeight="1" x14ac:dyDescent="0.25">
      <c r="A57" s="127"/>
      <c r="B57" s="129"/>
      <c r="C57" s="132"/>
      <c r="D57" s="135"/>
      <c r="E57" s="137"/>
      <c r="F57" s="139"/>
      <c r="G57" s="139"/>
      <c r="H57" s="144"/>
      <c r="I57" s="35">
        <f t="shared" si="6"/>
        <v>0</v>
      </c>
      <c r="J57" s="36" t="str">
        <f t="shared" si="7"/>
        <v/>
      </c>
      <c r="K57" s="80">
        <f t="shared" si="8"/>
        <v>0.28000000000000003</v>
      </c>
      <c r="L57" s="102">
        <f t="shared" si="9"/>
        <v>45170</v>
      </c>
      <c r="M57" s="80">
        <f t="shared" si="10"/>
        <v>0</v>
      </c>
      <c r="N57" s="36" t="str">
        <f t="shared" si="11"/>
        <v/>
      </c>
      <c r="O57" s="35"/>
      <c r="P57" s="36"/>
      <c r="Q57" s="37">
        <v>4.9800000000000004</v>
      </c>
      <c r="R57" s="80"/>
      <c r="S57" s="80">
        <v>0.28000000000000003</v>
      </c>
      <c r="T57" s="37"/>
      <c r="U57" s="37"/>
      <c r="V57" s="102">
        <v>45170</v>
      </c>
      <c r="W57" s="54"/>
      <c r="X57" s="38"/>
      <c r="Y57" s="37"/>
      <c r="Z57" s="37"/>
      <c r="AA57" s="41"/>
      <c r="AB57" s="59"/>
      <c r="AC57" s="38"/>
      <c r="AD57" s="54"/>
      <c r="AE57" s="146"/>
    </row>
    <row r="58" spans="1:37" s="33" customFormat="1" ht="24.9" customHeight="1" x14ac:dyDescent="0.25">
      <c r="A58" s="127"/>
      <c r="B58" s="129"/>
      <c r="C58" s="132"/>
      <c r="D58" s="135"/>
      <c r="E58" s="137"/>
      <c r="F58" s="139"/>
      <c r="G58" s="139"/>
      <c r="H58" s="144"/>
      <c r="I58" s="35">
        <f t="shared" si="6"/>
        <v>0</v>
      </c>
      <c r="J58" s="36" t="str">
        <f t="shared" si="7"/>
        <v/>
      </c>
      <c r="K58" s="80">
        <f t="shared" si="8"/>
        <v>0.28000000000000003</v>
      </c>
      <c r="L58" s="102">
        <f t="shared" si="9"/>
        <v>45474</v>
      </c>
      <c r="M58" s="80">
        <f t="shared" si="10"/>
        <v>0</v>
      </c>
      <c r="N58" s="36" t="str">
        <f t="shared" si="11"/>
        <v/>
      </c>
      <c r="O58" s="35"/>
      <c r="P58" s="36"/>
      <c r="Q58" s="37">
        <v>4.9800000000000004</v>
      </c>
      <c r="R58" s="80"/>
      <c r="S58" s="80">
        <v>0.28000000000000003</v>
      </c>
      <c r="T58" s="37"/>
      <c r="U58" s="37"/>
      <c r="V58" s="102">
        <v>45474</v>
      </c>
      <c r="W58" s="54"/>
      <c r="X58" s="38"/>
      <c r="Y58" s="37"/>
      <c r="Z58" s="37"/>
      <c r="AA58" s="41"/>
      <c r="AB58" s="59"/>
      <c r="AC58" s="38"/>
      <c r="AD58" s="54"/>
      <c r="AE58" s="146"/>
    </row>
    <row r="59" spans="1:37" s="33" customFormat="1" ht="24.9" customHeight="1" thickBot="1" x14ac:dyDescent="0.3">
      <c r="A59" s="127"/>
      <c r="B59" s="129"/>
      <c r="C59" s="132"/>
      <c r="D59" s="135"/>
      <c r="E59" s="137"/>
      <c r="F59" s="139"/>
      <c r="G59" s="139"/>
      <c r="H59" s="144"/>
      <c r="I59" s="35">
        <f t="shared" si="6"/>
        <v>0</v>
      </c>
      <c r="J59" s="36" t="str">
        <f t="shared" si="7"/>
        <v/>
      </c>
      <c r="K59" s="80">
        <f t="shared" si="8"/>
        <v>0.28999999999999998</v>
      </c>
      <c r="L59" s="102">
        <f t="shared" si="9"/>
        <v>45536</v>
      </c>
      <c r="M59" s="80">
        <f t="shared" si="10"/>
        <v>0</v>
      </c>
      <c r="N59" s="36" t="str">
        <f t="shared" si="11"/>
        <v/>
      </c>
      <c r="O59" s="35"/>
      <c r="P59" s="36"/>
      <c r="Q59" s="37">
        <v>4.9800000000000004</v>
      </c>
      <c r="R59" s="80"/>
      <c r="S59" s="80">
        <v>0.28999999999999998</v>
      </c>
      <c r="T59" s="37"/>
      <c r="U59" s="37"/>
      <c r="V59" s="102">
        <v>45536</v>
      </c>
      <c r="W59" s="54"/>
      <c r="X59" s="38"/>
      <c r="Y59" s="37"/>
      <c r="Z59" s="37"/>
      <c r="AA59" s="41"/>
      <c r="AB59" s="59"/>
      <c r="AC59" s="38"/>
      <c r="AD59" s="54"/>
      <c r="AE59" s="146"/>
    </row>
    <row r="60" spans="1:37" s="33" customFormat="1" ht="24.9" customHeight="1" x14ac:dyDescent="0.25">
      <c r="A60" s="126">
        <v>6</v>
      </c>
      <c r="B60" s="128" t="s">
        <v>67</v>
      </c>
      <c r="C60" s="130"/>
      <c r="D60" s="133" t="s">
        <v>68</v>
      </c>
      <c r="E60" s="136" t="s">
        <v>69</v>
      </c>
      <c r="F60" s="138" t="s">
        <v>70</v>
      </c>
      <c r="G60" s="140">
        <v>5.7</v>
      </c>
      <c r="H60" s="142">
        <v>45139</v>
      </c>
      <c r="I60" s="73">
        <f t="shared" si="6"/>
        <v>0.35</v>
      </c>
      <c r="J60" s="101">
        <f t="shared" si="7"/>
        <v>43831</v>
      </c>
      <c r="K60" s="83">
        <f t="shared" si="8"/>
        <v>0.3</v>
      </c>
      <c r="L60" s="101">
        <f t="shared" si="9"/>
        <v>43831</v>
      </c>
      <c r="M60" s="83">
        <f t="shared" si="10"/>
        <v>0.06</v>
      </c>
      <c r="N60" s="101">
        <f t="shared" si="11"/>
        <v>43831</v>
      </c>
      <c r="O60" s="29"/>
      <c r="P60" s="30"/>
      <c r="Q60" s="31">
        <v>4.9800000000000004</v>
      </c>
      <c r="R60" s="78">
        <v>0.06</v>
      </c>
      <c r="S60" s="78">
        <v>0.3</v>
      </c>
      <c r="T60" s="31">
        <v>0.35</v>
      </c>
      <c r="U60" s="31"/>
      <c r="V60" s="105">
        <v>43831</v>
      </c>
      <c r="W60" s="53">
        <v>12671.992</v>
      </c>
      <c r="X60" s="32">
        <v>37.04</v>
      </c>
      <c r="Y60" s="31"/>
      <c r="Z60" s="31">
        <v>57</v>
      </c>
      <c r="AA60" s="84" t="s">
        <v>33</v>
      </c>
      <c r="AB60" s="60">
        <v>364319.77</v>
      </c>
      <c r="AC60" s="60"/>
      <c r="AD60" s="61">
        <f>AB60+AC60</f>
        <v>364319.77</v>
      </c>
      <c r="AE60" s="145" t="s">
        <v>34</v>
      </c>
    </row>
    <row r="61" spans="1:37" s="33" customFormat="1" ht="24.9" customHeight="1" x14ac:dyDescent="0.25">
      <c r="A61" s="127"/>
      <c r="B61" s="129"/>
      <c r="C61" s="131"/>
      <c r="D61" s="134"/>
      <c r="E61" s="137"/>
      <c r="F61" s="139"/>
      <c r="G61" s="141"/>
      <c r="H61" s="143"/>
      <c r="I61" s="35">
        <f t="shared" si="6"/>
        <v>0.35</v>
      </c>
      <c r="J61" s="102">
        <f t="shared" si="7"/>
        <v>43891</v>
      </c>
      <c r="K61" s="80">
        <f t="shared" si="8"/>
        <v>0.3</v>
      </c>
      <c r="L61" s="102">
        <f t="shared" si="9"/>
        <v>43891</v>
      </c>
      <c r="M61" s="80">
        <f t="shared" si="10"/>
        <v>7.0000000000000007E-2</v>
      </c>
      <c r="N61" s="102">
        <f t="shared" si="11"/>
        <v>43891</v>
      </c>
      <c r="O61" s="64"/>
      <c r="P61" s="65"/>
      <c r="Q61" s="37">
        <v>4.9800000000000004</v>
      </c>
      <c r="R61" s="79">
        <v>7.0000000000000007E-2</v>
      </c>
      <c r="S61" s="79">
        <v>0.3</v>
      </c>
      <c r="T61" s="66">
        <v>0.35</v>
      </c>
      <c r="U61" s="66"/>
      <c r="V61" s="106">
        <v>43891</v>
      </c>
      <c r="W61" s="67"/>
      <c r="X61" s="68"/>
      <c r="Y61" s="66"/>
      <c r="Z61" s="66"/>
      <c r="AA61" s="69"/>
      <c r="AB61" s="70"/>
      <c r="AC61" s="71"/>
      <c r="AD61" s="72"/>
      <c r="AE61" s="146"/>
      <c r="AJ61" s="34"/>
      <c r="AK61" s="34"/>
    </row>
    <row r="62" spans="1:37" s="33" customFormat="1" ht="24.9" customHeight="1" x14ac:dyDescent="0.25">
      <c r="A62" s="127"/>
      <c r="B62" s="129"/>
      <c r="C62" s="132"/>
      <c r="D62" s="135"/>
      <c r="E62" s="137"/>
      <c r="F62" s="139"/>
      <c r="G62" s="139"/>
      <c r="H62" s="144"/>
      <c r="I62" s="35">
        <f t="shared" si="6"/>
        <v>0.35</v>
      </c>
      <c r="J62" s="102">
        <f t="shared" si="7"/>
        <v>44075</v>
      </c>
      <c r="K62" s="80">
        <f t="shared" si="8"/>
        <v>0.31</v>
      </c>
      <c r="L62" s="102">
        <f t="shared" si="9"/>
        <v>44075</v>
      </c>
      <c r="M62" s="80">
        <f t="shared" si="10"/>
        <v>7.0000000000000007E-2</v>
      </c>
      <c r="N62" s="102">
        <f t="shared" si="11"/>
        <v>44075</v>
      </c>
      <c r="O62" s="35"/>
      <c r="P62" s="36"/>
      <c r="Q62" s="37">
        <v>4.9800000000000004</v>
      </c>
      <c r="R62" s="79">
        <v>7.0000000000000007E-2</v>
      </c>
      <c r="S62" s="79">
        <v>0.31</v>
      </c>
      <c r="T62" s="66">
        <v>0.35</v>
      </c>
      <c r="U62" s="66"/>
      <c r="V62" s="102">
        <v>44075</v>
      </c>
      <c r="W62" s="54"/>
      <c r="X62" s="38"/>
      <c r="Y62" s="37"/>
      <c r="Z62" s="37"/>
      <c r="AA62" s="41"/>
      <c r="AB62" s="59"/>
      <c r="AC62" s="38"/>
      <c r="AD62" s="54"/>
      <c r="AE62" s="146"/>
      <c r="AJ62" s="34"/>
      <c r="AK62" s="34"/>
    </row>
    <row r="63" spans="1:37" s="33" customFormat="1" ht="24.9" customHeight="1" x14ac:dyDescent="0.25">
      <c r="A63" s="127"/>
      <c r="B63" s="129"/>
      <c r="C63" s="132"/>
      <c r="D63" s="135"/>
      <c r="E63" s="137"/>
      <c r="F63" s="139"/>
      <c r="G63" s="139"/>
      <c r="H63" s="144"/>
      <c r="I63" s="35">
        <f t="shared" si="6"/>
        <v>0.35</v>
      </c>
      <c r="J63" s="102">
        <f t="shared" si="7"/>
        <v>44256</v>
      </c>
      <c r="K63" s="80">
        <f t="shared" si="8"/>
        <v>0.31</v>
      </c>
      <c r="L63" s="102">
        <f t="shared" si="9"/>
        <v>44256</v>
      </c>
      <c r="M63" s="80">
        <f t="shared" si="10"/>
        <v>0.08</v>
      </c>
      <c r="N63" s="102">
        <f t="shared" si="11"/>
        <v>44256</v>
      </c>
      <c r="O63" s="35"/>
      <c r="P63" s="36"/>
      <c r="Q63" s="37">
        <v>4.9800000000000004</v>
      </c>
      <c r="R63" s="79">
        <v>0.08</v>
      </c>
      <c r="S63" s="79">
        <v>0.31</v>
      </c>
      <c r="T63" s="66">
        <v>0.35</v>
      </c>
      <c r="U63" s="37"/>
      <c r="V63" s="102">
        <v>44256</v>
      </c>
      <c r="W63" s="54"/>
      <c r="X63" s="38"/>
      <c r="Y63" s="37"/>
      <c r="Z63" s="37"/>
      <c r="AA63" s="41"/>
      <c r="AB63" s="59"/>
      <c r="AC63" s="38"/>
      <c r="AD63" s="54"/>
      <c r="AE63" s="146"/>
    </row>
    <row r="64" spans="1:37" s="33" customFormat="1" ht="24.9" customHeight="1" x14ac:dyDescent="0.25">
      <c r="A64" s="127"/>
      <c r="B64" s="129"/>
      <c r="C64" s="132"/>
      <c r="D64" s="135"/>
      <c r="E64" s="137"/>
      <c r="F64" s="139"/>
      <c r="G64" s="139"/>
      <c r="H64" s="144"/>
      <c r="I64" s="35">
        <f t="shared" si="6"/>
        <v>0.35</v>
      </c>
      <c r="J64" s="102">
        <f t="shared" si="7"/>
        <v>44440</v>
      </c>
      <c r="K64" s="80">
        <f t="shared" si="8"/>
        <v>0.32</v>
      </c>
      <c r="L64" s="102">
        <f t="shared" si="9"/>
        <v>44440</v>
      </c>
      <c r="M64" s="80">
        <f t="shared" si="10"/>
        <v>0.08</v>
      </c>
      <c r="N64" s="102">
        <f t="shared" si="11"/>
        <v>44440</v>
      </c>
      <c r="O64" s="35"/>
      <c r="P64" s="36"/>
      <c r="Q64" s="37">
        <v>4.9800000000000004</v>
      </c>
      <c r="R64" s="79">
        <v>0.08</v>
      </c>
      <c r="S64" s="79">
        <v>0.32</v>
      </c>
      <c r="T64" s="66">
        <v>0.35</v>
      </c>
      <c r="U64" s="37"/>
      <c r="V64" s="102">
        <v>44440</v>
      </c>
      <c r="W64" s="54"/>
      <c r="X64" s="38"/>
      <c r="Y64" s="37"/>
      <c r="Z64" s="37"/>
      <c r="AA64" s="41"/>
      <c r="AB64" s="59"/>
      <c r="AC64" s="38"/>
      <c r="AD64" s="54"/>
      <c r="AE64" s="146"/>
    </row>
    <row r="65" spans="1:37" s="33" customFormat="1" ht="24.9" customHeight="1" x14ac:dyDescent="0.25">
      <c r="A65" s="127"/>
      <c r="B65" s="129"/>
      <c r="C65" s="132"/>
      <c r="D65" s="135"/>
      <c r="E65" s="137"/>
      <c r="F65" s="139"/>
      <c r="G65" s="139"/>
      <c r="H65" s="144"/>
      <c r="I65" s="35">
        <f t="shared" si="6"/>
        <v>0.35</v>
      </c>
      <c r="J65" s="102">
        <f t="shared" si="7"/>
        <v>44621</v>
      </c>
      <c r="K65" s="80">
        <f t="shared" si="8"/>
        <v>0.32</v>
      </c>
      <c r="L65" s="102">
        <f t="shared" si="9"/>
        <v>44621</v>
      </c>
      <c r="M65" s="80">
        <f t="shared" si="10"/>
        <v>0.09</v>
      </c>
      <c r="N65" s="102">
        <f t="shared" si="11"/>
        <v>44621</v>
      </c>
      <c r="O65" s="35"/>
      <c r="P65" s="36"/>
      <c r="Q65" s="37">
        <v>4.9800000000000004</v>
      </c>
      <c r="R65" s="79">
        <v>0.09</v>
      </c>
      <c r="S65" s="79">
        <v>0.32</v>
      </c>
      <c r="T65" s="66">
        <v>0.35</v>
      </c>
      <c r="U65" s="37"/>
      <c r="V65" s="102">
        <v>44621</v>
      </c>
      <c r="W65" s="54"/>
      <c r="X65" s="38"/>
      <c r="Y65" s="37"/>
      <c r="Z65" s="37"/>
      <c r="AA65" s="41"/>
      <c r="AB65" s="59"/>
      <c r="AC65" s="38"/>
      <c r="AD65" s="54"/>
      <c r="AE65" s="146"/>
    </row>
    <row r="66" spans="1:37" s="33" customFormat="1" ht="24.9" customHeight="1" x14ac:dyDescent="0.25">
      <c r="A66" s="127"/>
      <c r="B66" s="129"/>
      <c r="C66" s="132"/>
      <c r="D66" s="135"/>
      <c r="E66" s="137"/>
      <c r="F66" s="139"/>
      <c r="G66" s="139"/>
      <c r="H66" s="144"/>
      <c r="I66" s="35">
        <f t="shared" si="6"/>
        <v>0.35</v>
      </c>
      <c r="J66" s="102">
        <f t="shared" si="7"/>
        <v>44805</v>
      </c>
      <c r="K66" s="80">
        <f t="shared" si="8"/>
        <v>0.33</v>
      </c>
      <c r="L66" s="102">
        <f t="shared" si="9"/>
        <v>44805</v>
      </c>
      <c r="M66" s="80">
        <f t="shared" si="10"/>
        <v>0.09</v>
      </c>
      <c r="N66" s="102">
        <f t="shared" si="11"/>
        <v>44805</v>
      </c>
      <c r="O66" s="35"/>
      <c r="P66" s="36"/>
      <c r="Q66" s="37">
        <v>4.9800000000000004</v>
      </c>
      <c r="R66" s="79">
        <v>0.09</v>
      </c>
      <c r="S66" s="79">
        <v>0.33</v>
      </c>
      <c r="T66" s="66">
        <v>0.35</v>
      </c>
      <c r="U66" s="37"/>
      <c r="V66" s="102">
        <v>44805</v>
      </c>
      <c r="W66" s="54"/>
      <c r="X66" s="38"/>
      <c r="Y66" s="37"/>
      <c r="Z66" s="37"/>
      <c r="AA66" s="41"/>
      <c r="AB66" s="59"/>
      <c r="AC66" s="38"/>
      <c r="AD66" s="54"/>
      <c r="AE66" s="146"/>
    </row>
    <row r="67" spans="1:37" s="33" customFormat="1" ht="24.9" customHeight="1" x14ac:dyDescent="0.25">
      <c r="A67" s="127"/>
      <c r="B67" s="129"/>
      <c r="C67" s="132"/>
      <c r="D67" s="135"/>
      <c r="E67" s="137"/>
      <c r="F67" s="139"/>
      <c r="G67" s="139"/>
      <c r="H67" s="144"/>
      <c r="I67" s="35">
        <f t="shared" si="6"/>
        <v>0.35</v>
      </c>
      <c r="J67" s="102">
        <f t="shared" si="7"/>
        <v>45108</v>
      </c>
      <c r="K67" s="80">
        <f t="shared" si="8"/>
        <v>0.33</v>
      </c>
      <c r="L67" s="102">
        <f t="shared" si="9"/>
        <v>45108</v>
      </c>
      <c r="M67" s="80">
        <f t="shared" si="10"/>
        <v>0.09</v>
      </c>
      <c r="N67" s="102">
        <f t="shared" si="11"/>
        <v>45108</v>
      </c>
      <c r="O67" s="35"/>
      <c r="P67" s="36"/>
      <c r="Q67" s="37">
        <v>4.9800000000000004</v>
      </c>
      <c r="R67" s="79">
        <v>0.09</v>
      </c>
      <c r="S67" s="79">
        <v>0.33</v>
      </c>
      <c r="T67" s="66">
        <v>0.35</v>
      </c>
      <c r="U67" s="37"/>
      <c r="V67" s="102">
        <v>45108</v>
      </c>
      <c r="W67" s="54"/>
      <c r="X67" s="38"/>
      <c r="Y67" s="37"/>
      <c r="Z67" s="37"/>
      <c r="AA67" s="41"/>
      <c r="AB67" s="59"/>
      <c r="AC67" s="38"/>
      <c r="AD67" s="54"/>
      <c r="AE67" s="146"/>
    </row>
    <row r="68" spans="1:37" s="33" customFormat="1" ht="24.9" customHeight="1" x14ac:dyDescent="0.25">
      <c r="A68" s="127"/>
      <c r="B68" s="129"/>
      <c r="C68" s="132"/>
      <c r="D68" s="135"/>
      <c r="E68" s="137"/>
      <c r="F68" s="139"/>
      <c r="G68" s="139"/>
      <c r="H68" s="144"/>
      <c r="I68" s="35">
        <f>T68</f>
        <v>0.35</v>
      </c>
      <c r="J68" s="102">
        <f>IF(I68&gt;0,V68,"")</f>
        <v>45139</v>
      </c>
      <c r="K68" s="80">
        <f>S68</f>
        <v>0.33</v>
      </c>
      <c r="L68" s="102">
        <f>IF(K68&gt;0,V68,"")</f>
        <v>45139</v>
      </c>
      <c r="M68" s="80">
        <f>R68</f>
        <v>0</v>
      </c>
      <c r="N68" s="36" t="str">
        <f>IF(M68&gt;0,V68,"")</f>
        <v/>
      </c>
      <c r="O68" s="35"/>
      <c r="P68" s="36"/>
      <c r="Q68" s="37">
        <v>5.7</v>
      </c>
      <c r="R68" s="80"/>
      <c r="S68" s="80">
        <v>0.33</v>
      </c>
      <c r="T68" s="37">
        <v>0.35</v>
      </c>
      <c r="U68" s="37"/>
      <c r="V68" s="102">
        <v>45139</v>
      </c>
      <c r="W68" s="54"/>
      <c r="X68" s="38"/>
      <c r="Y68" s="37"/>
      <c r="Z68" s="37"/>
      <c r="AA68" s="41"/>
      <c r="AB68" s="59"/>
      <c r="AC68" s="38"/>
      <c r="AD68" s="54"/>
      <c r="AE68" s="146"/>
    </row>
    <row r="69" spans="1:37" s="33" customFormat="1" ht="24.9" customHeight="1" x14ac:dyDescent="0.25">
      <c r="A69" s="127"/>
      <c r="B69" s="129"/>
      <c r="C69" s="132"/>
      <c r="D69" s="135"/>
      <c r="E69" s="137"/>
      <c r="F69" s="139"/>
      <c r="G69" s="139"/>
      <c r="H69" s="144"/>
      <c r="I69" s="35">
        <f>T69</f>
        <v>0.35</v>
      </c>
      <c r="J69" s="102">
        <f>IF(I69&gt;0,V69,"")</f>
        <v>45170</v>
      </c>
      <c r="K69" s="80">
        <f>S69</f>
        <v>0.34</v>
      </c>
      <c r="L69" s="102">
        <f>IF(K69&gt;0,V69,"")</f>
        <v>45170</v>
      </c>
      <c r="M69" s="80">
        <f>R69</f>
        <v>0</v>
      </c>
      <c r="N69" s="36" t="str">
        <f>IF(M69&gt;0,V69,"")</f>
        <v/>
      </c>
      <c r="O69" s="35"/>
      <c r="P69" s="36"/>
      <c r="Q69" s="37">
        <v>5.7</v>
      </c>
      <c r="R69" s="80"/>
      <c r="S69" s="80">
        <v>0.34</v>
      </c>
      <c r="T69" s="37">
        <v>0.35</v>
      </c>
      <c r="U69" s="37"/>
      <c r="V69" s="102">
        <v>45170</v>
      </c>
      <c r="W69" s="54"/>
      <c r="X69" s="38"/>
      <c r="Y69" s="37"/>
      <c r="Z69" s="37"/>
      <c r="AA69" s="41"/>
      <c r="AB69" s="59"/>
      <c r="AC69" s="38"/>
      <c r="AD69" s="54"/>
      <c r="AE69" s="146"/>
    </row>
    <row r="70" spans="1:37" s="33" customFormat="1" ht="24.9" customHeight="1" x14ac:dyDescent="0.25">
      <c r="A70" s="127"/>
      <c r="B70" s="129"/>
      <c r="C70" s="132"/>
      <c r="D70" s="135"/>
      <c r="E70" s="137"/>
      <c r="F70" s="139"/>
      <c r="G70" s="139"/>
      <c r="H70" s="144"/>
      <c r="I70" s="35">
        <f>T70</f>
        <v>0.35</v>
      </c>
      <c r="J70" s="102">
        <f>IF(I70&gt;0,V70,"")</f>
        <v>45474</v>
      </c>
      <c r="K70" s="80">
        <f>S70</f>
        <v>0.34</v>
      </c>
      <c r="L70" s="102">
        <f>IF(K70&gt;0,V70,"")</f>
        <v>45474</v>
      </c>
      <c r="M70" s="80">
        <f>R70</f>
        <v>0</v>
      </c>
      <c r="N70" s="36" t="str">
        <f>IF(M70&gt;0,V70,"")</f>
        <v/>
      </c>
      <c r="O70" s="35"/>
      <c r="P70" s="36"/>
      <c r="Q70" s="37">
        <v>5.7</v>
      </c>
      <c r="R70" s="80"/>
      <c r="S70" s="80">
        <v>0.34</v>
      </c>
      <c r="T70" s="37">
        <v>0.35</v>
      </c>
      <c r="U70" s="37"/>
      <c r="V70" s="102">
        <v>45474</v>
      </c>
      <c r="W70" s="54"/>
      <c r="X70" s="38"/>
      <c r="Y70" s="37"/>
      <c r="Z70" s="37"/>
      <c r="AA70" s="41"/>
      <c r="AB70" s="59"/>
      <c r="AC70" s="38"/>
      <c r="AD70" s="54"/>
      <c r="AE70" s="146"/>
    </row>
    <row r="71" spans="1:37" s="33" customFormat="1" ht="24.9" customHeight="1" thickBot="1" x14ac:dyDescent="0.3">
      <c r="A71" s="127"/>
      <c r="B71" s="129"/>
      <c r="C71" s="132"/>
      <c r="D71" s="135"/>
      <c r="E71" s="137"/>
      <c r="F71" s="139"/>
      <c r="G71" s="139"/>
      <c r="H71" s="144"/>
      <c r="I71" s="35">
        <f t="shared" si="6"/>
        <v>0.35</v>
      </c>
      <c r="J71" s="102">
        <f t="shared" si="7"/>
        <v>45536</v>
      </c>
      <c r="K71" s="80">
        <f t="shared" si="8"/>
        <v>0.35</v>
      </c>
      <c r="L71" s="102">
        <f t="shared" si="9"/>
        <v>45536</v>
      </c>
      <c r="M71" s="80">
        <f t="shared" si="10"/>
        <v>0</v>
      </c>
      <c r="N71" s="36" t="str">
        <f t="shared" si="11"/>
        <v/>
      </c>
      <c r="O71" s="35"/>
      <c r="P71" s="36"/>
      <c r="Q71" s="37">
        <v>5.7</v>
      </c>
      <c r="R71" s="80"/>
      <c r="S71" s="80">
        <v>0.35</v>
      </c>
      <c r="T71" s="37">
        <v>0.35</v>
      </c>
      <c r="U71" s="37"/>
      <c r="V71" s="102">
        <v>45536</v>
      </c>
      <c r="W71" s="54"/>
      <c r="X71" s="38"/>
      <c r="Y71" s="37"/>
      <c r="Z71" s="37"/>
      <c r="AA71" s="41"/>
      <c r="AB71" s="59"/>
      <c r="AC71" s="38"/>
      <c r="AD71" s="54"/>
      <c r="AE71" s="146"/>
    </row>
    <row r="72" spans="1:37" s="33" customFormat="1" ht="24.9" customHeight="1" x14ac:dyDescent="0.25">
      <c r="A72" s="126">
        <v>7</v>
      </c>
      <c r="B72" s="128" t="s">
        <v>71</v>
      </c>
      <c r="C72" s="130" t="s">
        <v>56</v>
      </c>
      <c r="D72" s="133" t="s">
        <v>72</v>
      </c>
      <c r="E72" s="136" t="s">
        <v>73</v>
      </c>
      <c r="F72" s="138" t="s">
        <v>61</v>
      </c>
      <c r="G72" s="140">
        <v>4.9800000000000004</v>
      </c>
      <c r="H72" s="142" t="s">
        <v>53</v>
      </c>
      <c r="I72" s="73">
        <f t="shared" si="6"/>
        <v>0</v>
      </c>
      <c r="J72" s="74" t="str">
        <f t="shared" si="7"/>
        <v/>
      </c>
      <c r="K72" s="83">
        <f t="shared" si="8"/>
        <v>0.25</v>
      </c>
      <c r="L72" s="101">
        <f t="shared" si="9"/>
        <v>43922</v>
      </c>
      <c r="M72" s="83">
        <f t="shared" si="10"/>
        <v>0</v>
      </c>
      <c r="N72" s="74" t="str">
        <f t="shared" si="11"/>
        <v/>
      </c>
      <c r="O72" s="29"/>
      <c r="P72" s="30"/>
      <c r="Q72" s="31">
        <v>4.58</v>
      </c>
      <c r="R72" s="78"/>
      <c r="S72" s="78">
        <v>0.25</v>
      </c>
      <c r="T72" s="31"/>
      <c r="U72" s="31"/>
      <c r="V72" s="105">
        <v>43922</v>
      </c>
      <c r="W72" s="53">
        <v>10498.718000000001</v>
      </c>
      <c r="X72" s="32">
        <v>32.07</v>
      </c>
      <c r="Y72" s="31"/>
      <c r="Z72" s="31">
        <v>54</v>
      </c>
      <c r="AA72" s="84" t="s">
        <v>74</v>
      </c>
      <c r="AB72" s="60">
        <v>246719.87299999999</v>
      </c>
      <c r="AC72" s="60"/>
      <c r="AD72" s="61">
        <f>AB72+AC72</f>
        <v>246719.87299999999</v>
      </c>
      <c r="AE72" s="145" t="s">
        <v>34</v>
      </c>
    </row>
    <row r="73" spans="1:37" s="33" customFormat="1" ht="24.9" customHeight="1" x14ac:dyDescent="0.25">
      <c r="A73" s="127"/>
      <c r="B73" s="129"/>
      <c r="C73" s="131"/>
      <c r="D73" s="134"/>
      <c r="E73" s="137"/>
      <c r="F73" s="139"/>
      <c r="G73" s="141"/>
      <c r="H73" s="143"/>
      <c r="I73" s="35">
        <f t="shared" si="6"/>
        <v>0</v>
      </c>
      <c r="J73" s="36" t="str">
        <f t="shared" si="7"/>
        <v/>
      </c>
      <c r="K73" s="80">
        <f t="shared" si="8"/>
        <v>0.26</v>
      </c>
      <c r="L73" s="102">
        <f t="shared" si="9"/>
        <v>44075</v>
      </c>
      <c r="M73" s="80">
        <f t="shared" si="10"/>
        <v>0</v>
      </c>
      <c r="N73" s="36" t="str">
        <f t="shared" si="11"/>
        <v/>
      </c>
      <c r="O73" s="64"/>
      <c r="P73" s="65"/>
      <c r="Q73" s="37">
        <v>4.58</v>
      </c>
      <c r="R73" s="79"/>
      <c r="S73" s="79">
        <v>0.26</v>
      </c>
      <c r="T73" s="66"/>
      <c r="U73" s="66"/>
      <c r="V73" s="106">
        <v>44075</v>
      </c>
      <c r="W73" s="67"/>
      <c r="X73" s="68"/>
      <c r="Y73" s="66"/>
      <c r="Z73" s="66"/>
      <c r="AA73" s="69"/>
      <c r="AB73" s="70"/>
      <c r="AC73" s="71"/>
      <c r="AD73" s="72"/>
      <c r="AE73" s="146"/>
      <c r="AJ73" s="34"/>
      <c r="AK73" s="34"/>
    </row>
    <row r="74" spans="1:37" s="33" customFormat="1" ht="24.9" customHeight="1" x14ac:dyDescent="0.25">
      <c r="A74" s="127"/>
      <c r="B74" s="129"/>
      <c r="C74" s="132"/>
      <c r="D74" s="135"/>
      <c r="E74" s="137"/>
      <c r="F74" s="139"/>
      <c r="G74" s="139"/>
      <c r="H74" s="144"/>
      <c r="I74" s="35">
        <f t="shared" si="6"/>
        <v>0</v>
      </c>
      <c r="J74" s="36" t="str">
        <f t="shared" si="7"/>
        <v/>
      </c>
      <c r="K74" s="80">
        <f t="shared" si="8"/>
        <v>0.27</v>
      </c>
      <c r="L74" s="102">
        <f t="shared" si="9"/>
        <v>44440</v>
      </c>
      <c r="M74" s="80">
        <f t="shared" si="10"/>
        <v>0</v>
      </c>
      <c r="N74" s="36" t="str">
        <f t="shared" si="11"/>
        <v/>
      </c>
      <c r="O74" s="35"/>
      <c r="P74" s="36"/>
      <c r="Q74" s="37">
        <v>4.8899999999999997</v>
      </c>
      <c r="R74" s="80"/>
      <c r="S74" s="80">
        <v>0.27</v>
      </c>
      <c r="T74" s="37"/>
      <c r="U74" s="37"/>
      <c r="V74" s="102">
        <v>44440</v>
      </c>
      <c r="W74" s="54"/>
      <c r="X74" s="38"/>
      <c r="Y74" s="37"/>
      <c r="Z74" s="37"/>
      <c r="AA74" s="41"/>
      <c r="AB74" s="59"/>
      <c r="AC74" s="38"/>
      <c r="AD74" s="54"/>
      <c r="AE74" s="146"/>
      <c r="AJ74" s="34"/>
      <c r="AK74" s="34"/>
    </row>
    <row r="75" spans="1:37" s="33" customFormat="1" ht="24.9" customHeight="1" x14ac:dyDescent="0.25">
      <c r="A75" s="127"/>
      <c r="B75" s="129"/>
      <c r="C75" s="132"/>
      <c r="D75" s="135"/>
      <c r="E75" s="137"/>
      <c r="F75" s="139"/>
      <c r="G75" s="139"/>
      <c r="H75" s="144"/>
      <c r="I75" s="35">
        <f t="shared" si="6"/>
        <v>0</v>
      </c>
      <c r="J75" s="36" t="str">
        <f t="shared" si="7"/>
        <v/>
      </c>
      <c r="K75" s="80">
        <f t="shared" si="8"/>
        <v>0.28000000000000003</v>
      </c>
      <c r="L75" s="102">
        <f t="shared" si="9"/>
        <v>44805</v>
      </c>
      <c r="M75" s="80">
        <f t="shared" si="10"/>
        <v>0</v>
      </c>
      <c r="N75" s="36" t="str">
        <f t="shared" si="11"/>
        <v/>
      </c>
      <c r="O75" s="35"/>
      <c r="P75" s="36"/>
      <c r="Q75" s="37">
        <v>4.8899999999999997</v>
      </c>
      <c r="R75" s="80"/>
      <c r="S75" s="80">
        <v>0.28000000000000003</v>
      </c>
      <c r="T75" s="37"/>
      <c r="U75" s="37"/>
      <c r="V75" s="102">
        <v>44805</v>
      </c>
      <c r="W75" s="54"/>
      <c r="X75" s="38"/>
      <c r="Y75" s="37"/>
      <c r="Z75" s="37"/>
      <c r="AA75" s="41"/>
      <c r="AB75" s="59"/>
      <c r="AC75" s="38"/>
      <c r="AD75" s="54"/>
      <c r="AE75" s="146"/>
    </row>
    <row r="76" spans="1:37" s="33" customFormat="1" ht="24.9" customHeight="1" x14ac:dyDescent="0.25">
      <c r="A76" s="127"/>
      <c r="B76" s="129"/>
      <c r="C76" s="132"/>
      <c r="D76" s="135"/>
      <c r="E76" s="137"/>
      <c r="F76" s="139"/>
      <c r="G76" s="139"/>
      <c r="H76" s="144"/>
      <c r="I76" s="35">
        <f t="shared" si="6"/>
        <v>0</v>
      </c>
      <c r="J76" s="36" t="str">
        <f t="shared" si="7"/>
        <v/>
      </c>
      <c r="K76" s="80">
        <f t="shared" si="8"/>
        <v>0.28000000000000003</v>
      </c>
      <c r="L76" s="102">
        <f t="shared" si="9"/>
        <v>45108</v>
      </c>
      <c r="M76" s="80">
        <f t="shared" si="10"/>
        <v>0</v>
      </c>
      <c r="N76" s="36" t="str">
        <f t="shared" si="11"/>
        <v/>
      </c>
      <c r="O76" s="35"/>
      <c r="P76" s="36"/>
      <c r="Q76" s="37">
        <v>4.8899999999999997</v>
      </c>
      <c r="R76" s="80"/>
      <c r="S76" s="80">
        <v>0.28000000000000003</v>
      </c>
      <c r="T76" s="37"/>
      <c r="U76" s="37"/>
      <c r="V76" s="102">
        <v>45108</v>
      </c>
      <c r="W76" s="54"/>
      <c r="X76" s="38"/>
      <c r="Y76" s="37"/>
      <c r="Z76" s="37"/>
      <c r="AA76" s="41"/>
      <c r="AB76" s="59"/>
      <c r="AC76" s="38"/>
      <c r="AD76" s="54"/>
      <c r="AE76" s="146"/>
    </row>
    <row r="77" spans="1:37" s="33" customFormat="1" ht="24.9" customHeight="1" x14ac:dyDescent="0.25">
      <c r="A77" s="127"/>
      <c r="B77" s="129"/>
      <c r="C77" s="132"/>
      <c r="D77" s="135"/>
      <c r="E77" s="137"/>
      <c r="F77" s="139"/>
      <c r="G77" s="139"/>
      <c r="H77" s="144"/>
      <c r="I77" s="35">
        <f t="shared" si="6"/>
        <v>0</v>
      </c>
      <c r="J77" s="36" t="str">
        <f t="shared" si="7"/>
        <v/>
      </c>
      <c r="K77" s="80">
        <f t="shared" si="8"/>
        <v>0.28000000000000003</v>
      </c>
      <c r="L77" s="102">
        <f t="shared" si="9"/>
        <v>45139</v>
      </c>
      <c r="M77" s="80">
        <f t="shared" si="10"/>
        <v>0</v>
      </c>
      <c r="N77" s="36" t="str">
        <f t="shared" si="11"/>
        <v/>
      </c>
      <c r="O77" s="35"/>
      <c r="P77" s="36"/>
      <c r="Q77" s="37">
        <v>4.9800000000000004</v>
      </c>
      <c r="R77" s="80"/>
      <c r="S77" s="80">
        <v>0.28000000000000003</v>
      </c>
      <c r="T77" s="37"/>
      <c r="U77" s="37"/>
      <c r="V77" s="102">
        <v>45139</v>
      </c>
      <c r="W77" s="54"/>
      <c r="X77" s="38"/>
      <c r="Y77" s="37"/>
      <c r="Z77" s="37"/>
      <c r="AA77" s="41"/>
      <c r="AB77" s="59"/>
      <c r="AC77" s="38"/>
      <c r="AD77" s="54"/>
      <c r="AE77" s="146"/>
    </row>
    <row r="78" spans="1:37" s="33" customFormat="1" ht="24.9" customHeight="1" x14ac:dyDescent="0.25">
      <c r="A78" s="127"/>
      <c r="B78" s="129"/>
      <c r="C78" s="132"/>
      <c r="D78" s="135"/>
      <c r="E78" s="137"/>
      <c r="F78" s="139"/>
      <c r="G78" s="139"/>
      <c r="H78" s="144"/>
      <c r="I78" s="35">
        <f t="shared" si="6"/>
        <v>0</v>
      </c>
      <c r="J78" s="36" t="str">
        <f t="shared" si="7"/>
        <v/>
      </c>
      <c r="K78" s="80">
        <f t="shared" si="8"/>
        <v>0.28999999999999998</v>
      </c>
      <c r="L78" s="102">
        <f t="shared" si="9"/>
        <v>45170</v>
      </c>
      <c r="M78" s="80">
        <f t="shared" si="10"/>
        <v>0</v>
      </c>
      <c r="N78" s="36" t="str">
        <f t="shared" si="11"/>
        <v/>
      </c>
      <c r="O78" s="35"/>
      <c r="P78" s="36"/>
      <c r="Q78" s="37">
        <v>4.9800000000000004</v>
      </c>
      <c r="R78" s="80"/>
      <c r="S78" s="80">
        <v>0.28999999999999998</v>
      </c>
      <c r="T78" s="37"/>
      <c r="U78" s="37"/>
      <c r="V78" s="102">
        <v>45170</v>
      </c>
      <c r="W78" s="54"/>
      <c r="X78" s="38"/>
      <c r="Y78" s="37"/>
      <c r="Z78" s="37"/>
      <c r="AA78" s="41"/>
      <c r="AB78" s="59"/>
      <c r="AC78" s="38"/>
      <c r="AD78" s="54"/>
      <c r="AE78" s="146"/>
    </row>
    <row r="79" spans="1:37" s="33" customFormat="1" ht="24.9" customHeight="1" x14ac:dyDescent="0.25">
      <c r="A79" s="127"/>
      <c r="B79" s="129"/>
      <c r="C79" s="132"/>
      <c r="D79" s="135"/>
      <c r="E79" s="137"/>
      <c r="F79" s="139"/>
      <c r="G79" s="139"/>
      <c r="H79" s="144"/>
      <c r="I79" s="35">
        <f t="shared" si="6"/>
        <v>0</v>
      </c>
      <c r="J79" s="36" t="str">
        <f t="shared" si="7"/>
        <v/>
      </c>
      <c r="K79" s="80">
        <f t="shared" si="8"/>
        <v>0.28999999999999998</v>
      </c>
      <c r="L79" s="102">
        <f t="shared" si="9"/>
        <v>45474</v>
      </c>
      <c r="M79" s="80">
        <f t="shared" si="10"/>
        <v>0</v>
      </c>
      <c r="N79" s="36" t="str">
        <f t="shared" si="11"/>
        <v/>
      </c>
      <c r="O79" s="35"/>
      <c r="P79" s="36"/>
      <c r="Q79" s="37">
        <v>4.9800000000000004</v>
      </c>
      <c r="R79" s="80"/>
      <c r="S79" s="80">
        <v>0.28999999999999998</v>
      </c>
      <c r="T79" s="37"/>
      <c r="U79" s="37"/>
      <c r="V79" s="102">
        <v>45474</v>
      </c>
      <c r="W79" s="54"/>
      <c r="X79" s="38"/>
      <c r="Y79" s="37"/>
      <c r="Z79" s="37"/>
      <c r="AA79" s="41"/>
      <c r="AB79" s="59"/>
      <c r="AC79" s="38"/>
      <c r="AD79" s="54"/>
      <c r="AE79" s="146"/>
    </row>
    <row r="80" spans="1:37" s="33" customFormat="1" ht="24.9" customHeight="1" x14ac:dyDescent="0.25">
      <c r="A80" s="127"/>
      <c r="B80" s="129"/>
      <c r="C80" s="132"/>
      <c r="D80" s="135"/>
      <c r="E80" s="137"/>
      <c r="F80" s="139"/>
      <c r="G80" s="139"/>
      <c r="H80" s="144"/>
      <c r="I80" s="35">
        <f t="shared" si="6"/>
        <v>0</v>
      </c>
      <c r="J80" s="36" t="str">
        <f t="shared" si="7"/>
        <v/>
      </c>
      <c r="K80" s="80">
        <f t="shared" si="8"/>
        <v>0.3</v>
      </c>
      <c r="L80" s="102">
        <f t="shared" si="9"/>
        <v>45536</v>
      </c>
      <c r="M80" s="80">
        <f t="shared" si="10"/>
        <v>0.05</v>
      </c>
      <c r="N80" s="102">
        <f t="shared" si="11"/>
        <v>45536</v>
      </c>
      <c r="O80" s="35"/>
      <c r="P80" s="36"/>
      <c r="Q80" s="37">
        <v>4.9800000000000004</v>
      </c>
      <c r="R80" s="80">
        <v>0.05</v>
      </c>
      <c r="S80" s="80">
        <v>0.3</v>
      </c>
      <c r="T80" s="37"/>
      <c r="U80" s="37"/>
      <c r="V80" s="102">
        <v>45536</v>
      </c>
      <c r="W80" s="54"/>
      <c r="X80" s="38"/>
      <c r="Y80" s="37"/>
      <c r="Z80" s="37"/>
      <c r="AA80" s="41"/>
      <c r="AB80" s="59"/>
      <c r="AC80" s="38"/>
      <c r="AD80" s="54"/>
      <c r="AE80" s="146"/>
    </row>
    <row r="81" spans="1:32" s="33" customFormat="1" ht="24.9" customHeight="1" x14ac:dyDescent="0.25">
      <c r="A81" s="167" t="s">
        <v>11</v>
      </c>
      <c r="B81" s="167"/>
      <c r="C81" s="168" t="s">
        <v>39</v>
      </c>
      <c r="D81" s="169"/>
      <c r="E81" s="169"/>
      <c r="F81" s="169"/>
      <c r="G81" s="169"/>
      <c r="H81" s="169"/>
      <c r="I81" s="169"/>
      <c r="J81" s="170"/>
      <c r="K81" s="174" t="s">
        <v>40</v>
      </c>
      <c r="L81" s="175"/>
      <c r="M81" s="175"/>
      <c r="N81" s="175"/>
      <c r="O81" s="175"/>
      <c r="P81" s="175"/>
      <c r="Q81" s="175"/>
      <c r="R81" s="175"/>
      <c r="S81" s="175"/>
      <c r="T81" s="175"/>
      <c r="U81" s="175"/>
      <c r="V81" s="176"/>
      <c r="W81" s="166" t="s">
        <v>41</v>
      </c>
      <c r="X81" s="166"/>
      <c r="Y81" s="166"/>
      <c r="Z81" s="166"/>
      <c r="AA81" s="155" t="s">
        <v>31</v>
      </c>
      <c r="AB81" s="157">
        <f>AB11+AB20+AB30+AB41+AB51+AB60+AB72</f>
        <v>1899398.848</v>
      </c>
      <c r="AC81" s="157">
        <f>AC11</f>
        <v>0</v>
      </c>
      <c r="AD81" s="159">
        <f>AB81+AC81</f>
        <v>1899398.848</v>
      </c>
      <c r="AE81" s="159"/>
    </row>
    <row r="82" spans="1:32" s="49" customFormat="1" ht="18" customHeight="1" x14ac:dyDescent="0.25">
      <c r="A82" s="167"/>
      <c r="B82" s="167"/>
      <c r="C82" s="171"/>
      <c r="D82" s="172"/>
      <c r="E82" s="172"/>
      <c r="F82" s="172"/>
      <c r="G82" s="172"/>
      <c r="H82" s="172"/>
      <c r="I82" s="172"/>
      <c r="J82" s="173"/>
      <c r="K82" s="177"/>
      <c r="L82" s="178"/>
      <c r="M82" s="178"/>
      <c r="N82" s="178"/>
      <c r="O82" s="178"/>
      <c r="P82" s="178"/>
      <c r="Q82" s="178"/>
      <c r="R82" s="178"/>
      <c r="S82" s="178"/>
      <c r="T82" s="178"/>
      <c r="U82" s="178"/>
      <c r="V82" s="179"/>
      <c r="W82" s="166" t="s">
        <v>30</v>
      </c>
      <c r="X82" s="166"/>
      <c r="Y82" s="166"/>
      <c r="Z82" s="166"/>
      <c r="AA82" s="156"/>
      <c r="AB82" s="158"/>
      <c r="AC82" s="158"/>
      <c r="AD82" s="159"/>
      <c r="AE82" s="159"/>
      <c r="AF82" s="48"/>
    </row>
    <row r="83" spans="1:32" s="49" customFormat="1" ht="18" customHeight="1" x14ac:dyDescent="0.25">
      <c r="A83" s="9"/>
      <c r="B83" s="9"/>
      <c r="C83" s="9"/>
      <c r="D83" s="8"/>
      <c r="E83" s="9"/>
      <c r="F83" s="9"/>
      <c r="G83" s="9"/>
      <c r="H83" s="10"/>
      <c r="I83" s="9"/>
      <c r="J83" s="10"/>
      <c r="K83" s="75"/>
      <c r="L83" s="10"/>
      <c r="M83" s="75"/>
      <c r="N83" s="10"/>
      <c r="O83" s="9"/>
      <c r="P83" s="10"/>
      <c r="Q83" s="11"/>
      <c r="R83" s="75"/>
      <c r="S83" s="75"/>
      <c r="T83" s="11"/>
      <c r="U83" s="11"/>
      <c r="V83" s="10"/>
      <c r="W83" s="51"/>
      <c r="X83" s="12"/>
      <c r="Y83" s="12"/>
      <c r="Z83" s="11"/>
      <c r="AA83" s="39"/>
      <c r="AB83" s="56"/>
      <c r="AC83" s="12"/>
      <c r="AD83" s="51"/>
      <c r="AE83" s="9"/>
      <c r="AF83" s="48"/>
    </row>
    <row r="84" spans="1:32" x14ac:dyDescent="0.25">
      <c r="W84" s="51" t="s">
        <v>25</v>
      </c>
      <c r="AF84" s="28"/>
    </row>
    <row r="85" spans="1:32" x14ac:dyDescent="0.25">
      <c r="AF85" s="28"/>
    </row>
  </sheetData>
  <mergeCells count="94">
    <mergeCell ref="N1:W1"/>
    <mergeCell ref="B1:D1"/>
    <mergeCell ref="I2:AB3"/>
    <mergeCell ref="W82:Z82"/>
    <mergeCell ref="H72:H80"/>
    <mergeCell ref="AE72:AE80"/>
    <mergeCell ref="A81:B82"/>
    <mergeCell ref="C81:J82"/>
    <mergeCell ref="K81:V82"/>
    <mergeCell ref="W81:Z81"/>
    <mergeCell ref="AA81:AA82"/>
    <mergeCell ref="AB81:AB82"/>
    <mergeCell ref="AC81:AC82"/>
    <mergeCell ref="AD81:AE82"/>
    <mergeCell ref="H60:H71"/>
    <mergeCell ref="AE60:AE71"/>
    <mergeCell ref="A72:A80"/>
    <mergeCell ref="B72:B80"/>
    <mergeCell ref="C72:C80"/>
    <mergeCell ref="D72:D80"/>
    <mergeCell ref="E72:E80"/>
    <mergeCell ref="F72:F80"/>
    <mergeCell ref="G72:G80"/>
    <mergeCell ref="H51:H59"/>
    <mergeCell ref="AE51:AE59"/>
    <mergeCell ref="A60:A71"/>
    <mergeCell ref="B60:B71"/>
    <mergeCell ref="C60:C71"/>
    <mergeCell ref="D60:D71"/>
    <mergeCell ref="E60:E71"/>
    <mergeCell ref="F60:F71"/>
    <mergeCell ref="G60:G71"/>
    <mergeCell ref="G41:G50"/>
    <mergeCell ref="H41:H50"/>
    <mergeCell ref="AE41:AE50"/>
    <mergeCell ref="A51:A59"/>
    <mergeCell ref="B51:B59"/>
    <mergeCell ref="C51:C59"/>
    <mergeCell ref="D51:D59"/>
    <mergeCell ref="E51:E59"/>
    <mergeCell ref="F51:F59"/>
    <mergeCell ref="G51:G59"/>
    <mergeCell ref="A41:A50"/>
    <mergeCell ref="B41:B50"/>
    <mergeCell ref="C41:C50"/>
    <mergeCell ref="D41:D50"/>
    <mergeCell ref="E41:E50"/>
    <mergeCell ref="F41:F50"/>
    <mergeCell ref="AE20:AE29"/>
    <mergeCell ref="A30:A40"/>
    <mergeCell ref="B30:B40"/>
    <mergeCell ref="C30:C40"/>
    <mergeCell ref="D30:D40"/>
    <mergeCell ref="E30:E40"/>
    <mergeCell ref="F30:F40"/>
    <mergeCell ref="G30:G40"/>
    <mergeCell ref="H30:H40"/>
    <mergeCell ref="AE30:AE40"/>
    <mergeCell ref="H11:H19"/>
    <mergeCell ref="AE11:AE19"/>
    <mergeCell ref="A20:A29"/>
    <mergeCell ref="B20:B29"/>
    <mergeCell ref="C20:C29"/>
    <mergeCell ref="D20:D29"/>
    <mergeCell ref="E20:E29"/>
    <mergeCell ref="F20:F29"/>
    <mergeCell ref="G20:G29"/>
    <mergeCell ref="H20:H29"/>
    <mergeCell ref="AD5:AD6"/>
    <mergeCell ref="AE5:AE6"/>
    <mergeCell ref="A11:A19"/>
    <mergeCell ref="B11:B19"/>
    <mergeCell ref="C11:C19"/>
    <mergeCell ref="D11:D19"/>
    <mergeCell ref="E11:E19"/>
    <mergeCell ref="F11:F19"/>
    <mergeCell ref="G11:G19"/>
    <mergeCell ref="Q5:V5"/>
    <mergeCell ref="W5:W6"/>
    <mergeCell ref="X5:Y5"/>
    <mergeCell ref="Z5:Z6"/>
    <mergeCell ref="AA5:AA6"/>
    <mergeCell ref="AB5:AC5"/>
    <mergeCell ref="F5:F6"/>
    <mergeCell ref="G5:H5"/>
    <mergeCell ref="I5:J5"/>
    <mergeCell ref="K5:L5"/>
    <mergeCell ref="M5:N5"/>
    <mergeCell ref="O5:P5"/>
    <mergeCell ref="A5:A6"/>
    <mergeCell ref="B5:B6"/>
    <mergeCell ref="C5:C6"/>
    <mergeCell ref="D5:D6"/>
    <mergeCell ref="E5:E6"/>
  </mergeCells>
  <pageMargins left="0.25" right="0.25" top="0.25" bottom="0.25" header="0.25" footer="0.25"/>
  <pageSetup paperSize="9" scale="47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0:D24"/>
  <sheetViews>
    <sheetView workbookViewId="0">
      <selection activeCell="D28" sqref="D28"/>
    </sheetView>
  </sheetViews>
  <sheetFormatPr defaultColWidth="9.109375" defaultRowHeight="13.2" x14ac:dyDescent="0.25"/>
  <cols>
    <col min="1" max="3" width="9.109375" style="90"/>
    <col min="4" max="4" width="28.88671875" style="90" customWidth="1"/>
    <col min="5" max="16384" width="9.109375" style="90"/>
  </cols>
  <sheetData>
    <row r="10" spans="4:4" x14ac:dyDescent="0.25">
      <c r="D10" s="90">
        <v>216500675</v>
      </c>
    </row>
    <row r="11" spans="4:4" x14ac:dyDescent="0.25">
      <c r="D11" s="90">
        <v>322682899</v>
      </c>
    </row>
    <row r="12" spans="4:4" x14ac:dyDescent="0.25">
      <c r="D12" s="90">
        <v>286058134</v>
      </c>
    </row>
    <row r="13" spans="4:4" x14ac:dyDescent="0.25">
      <c r="D13" s="90">
        <v>208604857</v>
      </c>
    </row>
    <row r="14" spans="4:4" x14ac:dyDescent="0.25">
      <c r="D14" s="90">
        <v>254512640</v>
      </c>
    </row>
    <row r="15" spans="4:4" x14ac:dyDescent="0.25">
      <c r="D15" s="90">
        <v>364319770</v>
      </c>
    </row>
    <row r="16" spans="4:4" x14ac:dyDescent="0.25">
      <c r="D16" s="90">
        <v>246719873</v>
      </c>
    </row>
    <row r="24" spans="4:4" x14ac:dyDescent="0.25">
      <c r="D24" s="90">
        <f>SUM(D2:D21)</f>
        <v>1899398848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Du THao kem QD tinh</vt:lpstr>
      <vt:lpstr>Sheet1</vt:lpstr>
      <vt:lpstr>Sheet2</vt:lpstr>
      <vt:lpstr>'Du THao kem QD tinh'!Print_Titles</vt:lpstr>
    </vt:vector>
  </TitlesOfParts>
  <Company>SNV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LDAP2</dc:creator>
  <cp:lastModifiedBy>HP</cp:lastModifiedBy>
  <cp:lastPrinted>2024-12-27T00:18:10Z</cp:lastPrinted>
  <dcterms:created xsi:type="dcterms:W3CDTF">2008-02-25T07:39:37Z</dcterms:created>
  <dcterms:modified xsi:type="dcterms:W3CDTF">2024-12-31T01:16:11Z</dcterms:modified>
</cp:coreProperties>
</file>

<file path=package/services/digital-signature/_rels/origin.psdsor.rels>&#65279;<?xml version="1.0" encoding="utf-8"?><Relationships xmlns="http://schemas.openxmlformats.org/package/2006/relationships"><Relationship Type="http://schemas.openxmlformats.org/package/2006/relationships/digital-signature/signature" Target="/package/services/digital-signature/xml-signature/40c4963f22634b0388ef12fff619acbc.psdsxs" Id="R3dbc6d5a7af94b64" /></Relationships>
</file>