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1f707d1011dc401f"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1940" windowHeight="9876" activeTab="2"/>
  </bookViews>
  <sheets>
    <sheet name="PL_01" sheetId="5" r:id="rId1"/>
    <sheet name="PL_02" sheetId="1" r:id="rId2"/>
    <sheet name="PL_03" sheetId="2" r:id="rId3"/>
    <sheet name="Pl_04" sheetId="3" state="hidden" r:id="rId4"/>
    <sheet name="Pl_04a" sheetId="4" r:id="rId5"/>
  </sheets>
  <externalReferences>
    <externalReference r:id="rId6"/>
  </externalReferences>
  <definedNames>
    <definedName name="_Fill" hidden="1">#REF!</definedName>
    <definedName name="_xlnm._FilterDatabase" localSheetId="0" hidden="1">PL_01!$A$7:$L$55</definedName>
    <definedName name="gcm">'[1]gia vt,nc,may'!$H$7:$I$17</definedName>
    <definedName name="gnc">'[1]gia vt,nc,may'!$E$7:$F$12</definedName>
    <definedName name="gvt">'[1]gia vt,nc,may'!$B$7:$C$159</definedName>
    <definedName name="_xlnm.Print_Area" localSheetId="0">PL_01!$A$1:$J$55</definedName>
    <definedName name="_xlnm.Print_Area" localSheetId="1">PL_02!$A$1:$J$9</definedName>
    <definedName name="_xlnm.Print_Area" localSheetId="2">PL_03!$A$1:$J$17</definedName>
    <definedName name="_xlnm.Print_Area" localSheetId="3">Pl_04!$A$1:$J$40</definedName>
    <definedName name="_xlnm.Print_Area" localSheetId="4">Pl_04a!$A$1:$J$19</definedName>
    <definedName name="_xlnm.Print_Titles" localSheetId="0">PL_01!$6:$7</definedName>
    <definedName name="_xlnm.Print_Titles" localSheetId="1">PL_02!$6:$7</definedName>
    <definedName name="_xlnm.Print_Titles" localSheetId="2">PL_03!$6:$7</definedName>
    <definedName name="_xlnm.Print_Titles" localSheetId="4">Pl_04a!$6:$7</definedName>
    <definedName name="_xlnm.Print_Titles">#N/A</definedName>
    <definedName name="tong">#REF!</definedName>
  </definedNames>
  <calcPr calcId="144525"/>
</workbook>
</file>

<file path=xl/calcChain.xml><?xml version="1.0" encoding="utf-8"?>
<calcChain xmlns="http://schemas.openxmlformats.org/spreadsheetml/2006/main">
  <c r="F16" i="4" l="1"/>
  <c r="E16" i="4"/>
  <c r="D16" i="4"/>
  <c r="F8" i="5"/>
  <c r="E8" i="5"/>
  <c r="D8" i="5"/>
  <c r="F48" i="5"/>
  <c r="E48" i="5"/>
  <c r="D48" i="5"/>
  <c r="F9" i="5"/>
  <c r="E9" i="5"/>
  <c r="D9" i="5"/>
  <c r="F8" i="2"/>
  <c r="E8" i="2"/>
  <c r="D8" i="2"/>
  <c r="A10" i="2"/>
  <c r="A11" i="2" s="1"/>
  <c r="A12" i="2" s="1"/>
  <c r="A13" i="2" s="1"/>
  <c r="A14" i="2" s="1"/>
  <c r="A15" i="2" s="1"/>
  <c r="A16" i="2" s="1"/>
  <c r="A17" i="2" s="1"/>
  <c r="F8" i="1"/>
  <c r="E8" i="1"/>
  <c r="D8" i="1"/>
  <c r="A9" i="1"/>
  <c r="F35" i="5" l="1"/>
  <c r="F9" i="4"/>
  <c r="F8" i="4" s="1"/>
  <c r="E9" i="4"/>
  <c r="E8" i="4" s="1"/>
  <c r="D9" i="4"/>
  <c r="A18" i="4"/>
  <c r="A19" i="4" s="1"/>
  <c r="A11" i="4"/>
  <c r="A12" i="4" s="1"/>
  <c r="A13" i="4" s="1"/>
  <c r="A14" i="4" s="1"/>
  <c r="A15" i="4" s="1"/>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9" i="5" s="1"/>
  <c r="A50" i="5" s="1"/>
  <c r="A51" i="5" s="1"/>
  <c r="A52" i="5" s="1"/>
  <c r="A53" i="5" s="1"/>
  <c r="A54" i="5" s="1"/>
  <c r="A55" i="5" s="1"/>
  <c r="F45" i="5" l="1"/>
  <c r="D8" i="4" l="1"/>
</calcChain>
</file>

<file path=xl/sharedStrings.xml><?xml version="1.0" encoding="utf-8"?>
<sst xmlns="http://schemas.openxmlformats.org/spreadsheetml/2006/main" count="389" uniqueCount="167">
  <si>
    <t>STT</t>
  </si>
  <si>
    <t>Mã loại đất</t>
  </si>
  <si>
    <t>Tăng thêm</t>
  </si>
  <si>
    <t>Ghi chú</t>
  </si>
  <si>
    <t>I</t>
  </si>
  <si>
    <t>II</t>
  </si>
  <si>
    <t>Phụ lục 01:</t>
  </si>
  <si>
    <t>Hạn mục</t>
  </si>
  <si>
    <t>Diện tích thực hiện trong năm kế hoạch
(ha)</t>
  </si>
  <si>
    <t>Trong đó: Sử dụng vào diện tích từng loại đất</t>
  </si>
  <si>
    <t>Địa điểm
(đến cấp xã)</t>
  </si>
  <si>
    <t>Quyết định chủ trương đầu tư, dự án đầu tư</t>
  </si>
  <si>
    <t>Phụ lục 02:</t>
  </si>
  <si>
    <t>DANH MỤC CÁC KHU ĐẤT ĐẤU GIÁ TRONG NĂM 2025</t>
  </si>
  <si>
    <t>DANH MỤC CÔNG TRÌNH, DỰ ÁN PHẢI THU HỒI ĐẤT TRONG NĂM 2025</t>
  </si>
  <si>
    <t>Phụ lục 03:</t>
  </si>
  <si>
    <t>DANH MỤC CÁC DỰ ÁN TÁI ĐỊNH CƯ, ĐẤT SẢN XUẤT DỰ KIẾN BỒI THƯỜNG CHO NGƯỜI CÓ ĐẤT THU HỒI TRONG NĂM 2025</t>
  </si>
  <si>
    <t>DANH MỤC CÁC CÔNG TRÌNH, DỰ ÁN ĐÃ ĐƯỢC XÁC ĐỊNH TRONG NĂM KẾ HOẠCH TRƯỚC ĐƯỢC TIẾP TỤC THỰC HIỆN 
THEO QUY ĐỊNH TẠI KHOẢN 7 ĐIỀU 76 CỦA LUẬT ĐẤT ĐAI NĂM 2024</t>
  </si>
  <si>
    <t>Phụ lục 04:</t>
  </si>
  <si>
    <t>Công trình, dự án phải thu hồi đất</t>
  </si>
  <si>
    <t>Công trình, dự án phải chuyển mục đích sử dụng đất</t>
  </si>
  <si>
    <t>Diện tích hiện trạng 
(ha)</t>
  </si>
  <si>
    <t>Diện tích 
(ha)</t>
  </si>
  <si>
    <t>Các công trình, dự án đã được xác định trong năm kế hoạch trước và các công trình, dự án theo quy định tại khoản 4 Điều 67 Luật Đất đai được tiếp tục thực hiện trong năm kế hoạch</t>
  </si>
  <si>
    <t>Các công trình, dự án theo quy định tại Điều 78 và Điều 79 Luật Đất đai thực hiện trong năm kế hoạch mà chưa có các văn bản theo quy định tại khoản 4 Điều 67 Luật Đất đai</t>
  </si>
  <si>
    <t>III</t>
  </si>
  <si>
    <t>Các công trình, dự án theo nhu cầu sử dụng đất không thuộc quy định tại mục I, mục II Biểu này và không thuộc trường hợp quy định tại khoản 5 Điều 116 Luật Đất đai dự kiến thực hiện trong năm kế hoạch</t>
  </si>
  <si>
    <t>DANH MỤC CÁC CÔNG TRÌNH, DỰ ÁN DỰ KIẾN THỰC HIỆN TRONG NĂM 2025</t>
  </si>
  <si>
    <t>TOÀN HUYỆN</t>
  </si>
  <si>
    <t>Nhà làm việc Công an huyện Long Hồ (cấp giấy)</t>
  </si>
  <si>
    <t>LUC(1,59); CLN(0,94); ONT(0,03)</t>
  </si>
  <si>
    <t>TT. Long Hồ</t>
  </si>
  <si>
    <t>Trụ sở làm việc Công an xã Phú Quới, huyện Long Hồ</t>
  </si>
  <si>
    <t>CLN (0,19); NTS (0,11)</t>
  </si>
  <si>
    <t>Xã Phú Quới</t>
  </si>
  <si>
    <t>Khu du lịch L' Anada</t>
  </si>
  <si>
    <t>NTS (0,72)</t>
  </si>
  <si>
    <t>Xã An Bình</t>
  </si>
  <si>
    <t>Công ty CPTM Dầu khí Cửu Long</t>
  </si>
  <si>
    <t>CLN (0,01)</t>
  </si>
  <si>
    <t>Xã Long An</t>
  </si>
  <si>
    <t>Cửa hàng xăng dầu (ấp Tân Hưng, xã Tân Hạnh)</t>
  </si>
  <si>
    <t>CLN (0,85)</t>
  </si>
  <si>
    <t>Xã Tân Hạnh</t>
  </si>
  <si>
    <t>Xã Lộc Hòa</t>
  </si>
  <si>
    <t>Hợp tác xã Chôm Chôm Bình Hòa Phước</t>
  </si>
  <si>
    <t>TSC (0,02)</t>
  </si>
  <si>
    <t>Xã Bình Hòa Phước</t>
  </si>
  <si>
    <t xml:space="preserve">Hợp tác xã Nông nghiệp Hậu Thành </t>
  </si>
  <si>
    <t>TSC (0,03)</t>
  </si>
  <si>
    <t>Công ty TNHH SX-TM Phước Thành IV</t>
  </si>
  <si>
    <t>CLN (0,02), ONT (0,03)</t>
  </si>
  <si>
    <t xml:space="preserve">LUC(10,58); HNK(0,24); CLN(16,24); </t>
  </si>
  <si>
    <t>Xã Phước Hậu, Xã Lộc Hòa, Xã Hòa Phú</t>
  </si>
  <si>
    <t>Dự án Phát triển đô thị và tăng cường khả năng thích ứng với biến đổi khí hậu thành phố Vĩnh Long, tỉnh Vĩnh Long (Đường trục chính đô thị số 1)</t>
  </si>
  <si>
    <t>CLN (1,04)</t>
  </si>
  <si>
    <t>Dự án Phát triển đô thị và tăng cường khả năng thích ứng với biến đổi khí hậu thành phố Vĩnh Long, tỉnh Vĩnh Long (Đường kết nối phường 8- phường 9 )</t>
  </si>
  <si>
    <t>CLN (1,83)</t>
  </si>
  <si>
    <t>Đường từ khóm 2 đến kinh Đòn Vông, TT. Long Hồ</t>
  </si>
  <si>
    <t>LUC (0,71), CLN (0,26); ODT (0,08)</t>
  </si>
  <si>
    <t xml:space="preserve">Đường từ Cầu Ủy ban xã An Bình - giáp Hoà Ninh, xã An Bình, huyện Long Hồ  </t>
  </si>
  <si>
    <t>LUC (2,78)</t>
  </si>
  <si>
    <t>Xã An Bình, Xã Hòa Ninh</t>
  </si>
  <si>
    <t xml:space="preserve">Đường từ cầu Đồng Phú đến giáp đường Vành Đai (Cầu Bà Cò), xã Đồng Phú, huyện Long Hồ </t>
  </si>
  <si>
    <t>CLN (3,35)</t>
  </si>
  <si>
    <t>Xã Đồng Phú</t>
  </si>
  <si>
    <t xml:space="preserve">Đường từ UBND xã Đồng Phú đến giáp đường Vành Đai, xã Đồng Phú, huyện Long Hồ </t>
  </si>
  <si>
    <t>CLN (0,83)</t>
  </si>
  <si>
    <t xml:space="preserve">Đường từ Cầu Hậu Thành đến cầu An Lương (cầu Ba Hoá), xã Long An, huyện Long Hồ </t>
  </si>
  <si>
    <t>CLN (6,0)</t>
  </si>
  <si>
    <t>Đường từ QL 53 (Bờ Ông Chủ) đến giáp đường Hậu Thành - Ba Hoá, xã Long An, huyện Long Hồ (có 02 cầu trên tuyến: cầu An Phú dài 32m, cầu Ba Lang dài 36m)</t>
  </si>
  <si>
    <t>LUC (0,10), CLN (1,73)</t>
  </si>
  <si>
    <t>Đường kênh Đòn Dông (đoạn từ khu tái định cư Hòa Phú đến cầu 9 Đức), xã Lộc Hòa</t>
  </si>
  <si>
    <t>LUC (0,60), CLN (2,45); ONT (0,06)</t>
  </si>
  <si>
    <t>Đường liên ấp từ cầu Bếp Đặng - Thông Quan TT. Long Hồ, huyện Long Hồ (có 02 cầu trên tuyến: cầu Bờ Xã dài 30m, cầu An Hòa dài 30m)</t>
  </si>
  <si>
    <t>LUC (0,32), CLN (0,60); ONT (0,13)</t>
  </si>
  <si>
    <t>Đường liên ấp Tân Hưng - Tân Thới, xã Tân Hạnh, huyện Long Hồ</t>
  </si>
  <si>
    <t>CLN (1,29); ONT (0,06)</t>
  </si>
  <si>
    <t>Đường từ Quốc Lộ 57 (khu nhà ở Hoàng Hảo ) đến Trung tâm hành chính xã mới ấp Thanh Sơn, xã Thanh Đức, huyện Long Hồ</t>
  </si>
  <si>
    <t>LUC (0,15), CLN (1,13); ONT (0,02)</t>
  </si>
  <si>
    <t>Xã Thanh Đức</t>
  </si>
  <si>
    <t>Đường từ chợ Bà Cò đến Trường Tiểu học Trương Văn Ba, xã Đồng Phú, huyện Long Hồ</t>
  </si>
  <si>
    <t>CLN (0,03)</t>
  </si>
  <si>
    <t>Xã Đồng Phú, xã Hòa Ninh</t>
  </si>
  <si>
    <t>Dự án Phát triển đô thị và tăng cường khả năng thích ứng với biến đổi khí hậu thành phố Vĩnh Long, tỉnh Vĩnh Long (Xây dựng cống ngăn triều: cống Cà Dăm, cống Ông Thẩm, cống Long Thanh)</t>
  </si>
  <si>
    <t>CLN (0,36); DGT (0,07); ONT (0,04); SON (0,47)</t>
  </si>
  <si>
    <t>Xã Tân Hạnh, xã Thanh Đức</t>
  </si>
  <si>
    <t>Kè chống sạt lở bờ sông Cổ Chiên (đoạn từ đầu Cù lao An Bình đến phà An Bình), xã An Bình, huyện Long Hồ</t>
  </si>
  <si>
    <t>CLN (9,69); NTS (0,93); TMD (0,20); DGT (0,68); SON (7,88)</t>
  </si>
  <si>
    <t>Hệ thống thủy lợi Thanh Đức - Long Mỹ, huyện Long Hồ và huyện Mang Thít</t>
  </si>
  <si>
    <t>CLN (2,25)</t>
  </si>
  <si>
    <t>Trung tâm Văn hóa - Thể thao xã Long An, huyện Long Hồ</t>
  </si>
  <si>
    <t>TSC (0,20)</t>
  </si>
  <si>
    <t>Trường mẫu giáo Phú Quới</t>
  </si>
  <si>
    <t>LUC (0,45); CLN (0,19)</t>
  </si>
  <si>
    <t>Trường THCS Hòa Phú (Giao đất)</t>
  </si>
  <si>
    <t>Xã Hòa Phú</t>
  </si>
  <si>
    <t>Giao đất UBND xã quản lý, sử dụng</t>
  </si>
  <si>
    <t>DYT (0,05)</t>
  </si>
  <si>
    <t>Quyết định số 921/QĐ-UBND ngày 25/02/2020 của UBND huyện</t>
  </si>
  <si>
    <t>Nhà máy nước mặt xã Bình Hòa Phước</t>
  </si>
  <si>
    <t>TSC (0,45)</t>
  </si>
  <si>
    <t>Nhà điều hành hệ thống cấp nước khu công nghiệp Hòa Phú</t>
  </si>
  <si>
    <t>TSC (0,09)</t>
  </si>
  <si>
    <t>Khu liên hợp xử lý chất thải rắn Hòa Phú (Hạng mục đắp bờ bao và trồng cây xanh xung quanh khu đất) (Giao đất)</t>
  </si>
  <si>
    <t>LUC</t>
  </si>
  <si>
    <t>Thiền viện Sơn Thắng</t>
  </si>
  <si>
    <t>LUC (0,17)</t>
  </si>
  <si>
    <t>Thiết chế công đoàn tại Khu tái định cư khu công nghiệp Hòa Phú</t>
  </si>
  <si>
    <t>DGT(0,17); ONT(1,25)</t>
  </si>
  <si>
    <t>Dự án chỉnh trang đô thị: Trung tâm thương mại dịch vụ khóm 1, TT. Long Hồ, huyện Long Hồ</t>
  </si>
  <si>
    <t>CLN (1,01); DVH (0,75); NTD (0,15); ODT (0,28); SON (0,01); DGD (0,25)</t>
  </si>
  <si>
    <t>Không có</t>
  </si>
  <si>
    <t>Tổng Công ty Thương mại Kỹ thuật và Đầu tư - Công ty cổ phần</t>
  </si>
  <si>
    <t>Công trình xây dựng nhà sơ chế hợp tác xã rau an toàn xã Phước Hậu</t>
  </si>
  <si>
    <t>Xã Phước Hậu</t>
  </si>
  <si>
    <t>Đường dân sinh dọc theo kênh phía Tây Nam dự án khu dân cư Phước Thọ 2, xã Phước Hậu, huyện Long Hồ</t>
  </si>
  <si>
    <t>CLN (0,02)</t>
  </si>
  <si>
    <t>Đường đan ấp Phước Hanh A - Phước Hanh B, xã Phước Hậu</t>
  </si>
  <si>
    <t>Đường đan ấp Phước Hanh B, xã Phước Hậu (đoạn từ văn phòng ấp Phước Hanh B đến đường tỉnh 909B tuyến nhánh)</t>
  </si>
  <si>
    <t>Đường đan ấp Phước Hanh B, xã Phước Hậu (cầu Sáu Chánh đến nhà bà Lê Thị Mười)</t>
  </si>
  <si>
    <t>Đường đan ấp Phước Hanh A, xã Phước Hậu (đoạn từ nhà ông Nguyễn Văn Bế đến giáp đường tỉnh 909B tuyến chính)</t>
  </si>
  <si>
    <t>CAN</t>
  </si>
  <si>
    <t>TMD</t>
  </si>
  <si>
    <t>SKC</t>
  </si>
  <si>
    <t>DGT</t>
  </si>
  <si>
    <t>DTL</t>
  </si>
  <si>
    <t>DVH</t>
  </si>
  <si>
    <t>DGD</t>
  </si>
  <si>
    <t>DCH</t>
  </si>
  <si>
    <t>DCT</t>
  </si>
  <si>
    <t>DRA</t>
  </si>
  <si>
    <t>TON</t>
  </si>
  <si>
    <t>ONT</t>
  </si>
  <si>
    <t>ODT</t>
  </si>
  <si>
    <t xml:space="preserve">Quyết định số 5178/QĐ-BCA-H01 ngày 27/7/2022 của Bộ Công An </t>
  </si>
  <si>
    <t xml:space="preserve">Quyết định số 1265/QĐ-UBND ngày 29/5/2023 của UBND tỉnh </t>
  </si>
  <si>
    <t>Quyết định số 1837/QĐ-UBND ngày 13/7/2021; Quyết định số 628/QĐ-UBND ngày 31/3/2022 của UBND tỉnh</t>
  </si>
  <si>
    <t>HDND</t>
  </si>
  <si>
    <t>Quyết định số 785/QĐ-TTg ngày 08/6/2020 của Thủ tướng Chính phủ; Quyết định số 3306/QĐ-UBND ngày 09/12/2020 của UBND tỉnh</t>
  </si>
  <si>
    <t>Quyết định số 2902/QĐ-UBND ngày 29/10/2020 của UBND tỉnh</t>
  </si>
  <si>
    <t>Quyết định số 706/QĐ-UBND ngày 8/4/2022 của UBND tỉnh</t>
  </si>
  <si>
    <t>Quyết định số 2547/QĐ-UBND ngày 24/9/2021 của UBND tỉnh</t>
  </si>
  <si>
    <t xml:space="preserve">Quyết định số 2305/QĐ-UBND ngày 09/11/2022; Quyết định số 2063/QĐ-UBND ngày 08/9/2023 của UBND tỉnh </t>
  </si>
  <si>
    <t>Quyết định số 2169/QĐ-UBND ngày 13/8/2021 của UBND tỉnh</t>
  </si>
  <si>
    <t>Quyết định số 2579/QĐ-UBND ngày 29/9/2020 của UBND tỉnh</t>
  </si>
  <si>
    <t>Quyết định số 2319/QĐ-UBND ngày 31/8/2020 của UBND tỉnh</t>
  </si>
  <si>
    <t>Quyết định số 2700/QĐ-UBND ngày 09/10/2020 của UBND tỉnh</t>
  </si>
  <si>
    <t>Quyết định số 2698/QĐ-UBND ngày 09/10/2020 của UBND tỉnh</t>
  </si>
  <si>
    <t>Quyết định số 1431/QĐ-UBND ngày 10/6/2021 của UBND tỉnh</t>
  </si>
  <si>
    <t xml:space="preserve">Quyết định số 431/QĐ-UBND ngày 06/03/2023 của UBND tỉnh </t>
  </si>
  <si>
    <t>Quyết định số 2077/QĐ-UBND ngày 13/8/2020 của UBND tỉnh</t>
  </si>
  <si>
    <t>Quyết định số 2699/QĐ-UBND ngày 09/10/2020 của UBND tỉnh</t>
  </si>
  <si>
    <t>Quyết định số 2780/QĐ-UBND ngày 15/10/2020 của UBND tỉnh</t>
  </si>
  <si>
    <t>Quyết định số 2391/QĐ-UBND ngày 08/9/2021 của UBND tỉnh</t>
  </si>
  <si>
    <t>Quyết định số 2318/QĐ-UBND ngày 31/8/2020 của UBND tỉnh</t>
  </si>
  <si>
    <t>Quyết định số 6051/QĐ-UBND ngày 30/12/2022 của UBND huyện</t>
  </si>
  <si>
    <t>Quyết định số 1385/QĐ-UBND ngày 12/7/2022 của UBND tỉnh</t>
  </si>
  <si>
    <t>Công văn 2319/UBND-KTN ngày 03/7/2018 của UBND tỉnh</t>
  </si>
  <si>
    <t>Công văn số 3047/UBND ngày 30/8/2024 của UBND huyện</t>
  </si>
  <si>
    <r>
      <t>Đấu giá khu đất diện tích 11.257,6 m</t>
    </r>
    <r>
      <rPr>
        <vertAlign val="superscript"/>
        <sz val="13"/>
        <rFont val="Times New Roman"/>
        <family val="1"/>
      </rPr>
      <t>2</t>
    </r>
    <r>
      <rPr>
        <sz val="13"/>
        <rFont val="Times New Roman"/>
        <family val="1"/>
      </rPr>
      <t xml:space="preserve"> (phía trước Khu tái định cư KCN Hòa Phú)</t>
    </r>
  </si>
  <si>
    <t>(Kèm theo Tờ trình số 5341/TTr-STNMT ngày 25/12/2024 của Sở Tài nguyên và Môi trường)</t>
  </si>
  <si>
    <t>CỦA HUYỆN LONG HỒ, TỈNH VĨNH LONG</t>
  </si>
  <si>
    <t>Đường từ Quốc lộ 53 -Khu công nghiệp Hòa Phú (Đường tỉnh 909B) - Bầu Gốc - Quốc lộ 1</t>
  </si>
  <si>
    <t>(Kèm theo Quyết định số 2722/QĐ-UBND ngày 30 tháng 12 năm 2024 của Ủy ban nhân dân tỉnh)</t>
  </si>
  <si>
    <t>(Kèm theo Quyết định số  2722/QĐ-UBND ngày 30 tháng 12 năm 2024 của Ủy ban nhân dân tỉnh)</t>
  </si>
  <si>
    <t>(Kèm theo Quyết định số  2722 /QĐ-UBND ngày 30  tháng 12 năm 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</si>
</sst>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_);_(* \(#,##0\);_(* &quot;-&quot;??_);_(@_)"/>
    <numFmt numFmtId="165" formatCode="_(* #,##0.0_);_(* \(#,##0.0\);_(* &quot;-&quot;??_);_(@_)"/>
    <numFmt numFmtId="166" formatCode="0.000"/>
    <numFmt numFmtId="167" formatCode="_ * #,##0_ ;_ * \-#,##0_ ;_ * &quot;-&quot;??_ ;_ @_ "/>
    <numFmt numFmtId="168" formatCode="##.##%"/>
    <numFmt numFmtId="169" formatCode="##,###.##"/>
    <numFmt numFmtId="170" formatCode="#0.##"/>
    <numFmt numFmtId="171" formatCode="_-* #,##0.00\ _₫_-;\-* #,##0.00\ _₫_-;_-* &quot;-&quot;??\ _₫_-;_-@_-"/>
    <numFmt numFmtId="172" formatCode="##,###.####"/>
    <numFmt numFmtId="173" formatCode="\$#,##0\ ;\(\$#,##0\)"/>
    <numFmt numFmtId="174" formatCode="##,##0.##"/>
    <numFmt numFmtId="175" formatCode="&quot;\&quot;#,##0;[Red]&quot;\&quot;&quot;\&quot;\-#,##0"/>
    <numFmt numFmtId="176" formatCode="&quot;\&quot;#,##0.00;[Red]&quot;\&quot;&quot;\&quot;&quot;\&quot;&quot;\&quot;&quot;\&quot;&quot;\&quot;\-#,##0.00"/>
    <numFmt numFmtId="177" formatCode="&quot;\&quot;#,##0.00;[Red]&quot;\&quot;\-#,##0.00"/>
    <numFmt numFmtId="178" formatCode="&quot;\&quot;#,##0;[Red]&quot;\&quot;\-#,##0"/>
  </numFmts>
  <fonts count="34">
    <font>
      <sz val="10"/>
      <name val="Arial"/>
      <family val="2"/>
    </font>
    <font>
      <sz val="11"/>
      <color theme="1"/>
      <name val="Calibri"/>
      <family val="2"/>
      <scheme val="minor"/>
    </font>
    <font>
      <sz val="11"/>
      <color theme="1"/>
      <name val="Calibri"/>
      <family val="2"/>
      <scheme val="minor"/>
    </font>
    <font>
      <sz val="10"/>
      <name val="Arial"/>
      <family val="2"/>
    </font>
    <font>
      <sz val="11"/>
      <color indexed="8"/>
      <name val="Arial"/>
      <family val="2"/>
    </font>
    <font>
      <sz val="11"/>
      <color indexed="8"/>
      <name val=".VnArial"/>
      <family val="2"/>
    </font>
    <font>
      <sz val="10"/>
      <name val=".VnTime"/>
      <family val="2"/>
    </font>
    <font>
      <sz val="11"/>
      <color indexed="8"/>
      <name val="Calibri"/>
      <family val="2"/>
    </font>
    <font>
      <b/>
      <sz val="10"/>
      <name val="SVNtimes new roman"/>
      <family val="2"/>
    </font>
    <font>
      <b/>
      <sz val="8"/>
      <color indexed="12"/>
      <name val="Arial"/>
      <family val="2"/>
    </font>
    <font>
      <sz val="8"/>
      <color indexed="8"/>
      <name val="Arial"/>
      <family val="2"/>
    </font>
    <font>
      <sz val="8"/>
      <name val="SVNtimes new roman"/>
      <family val="2"/>
    </font>
    <font>
      <sz val="11"/>
      <color theme="1"/>
      <name val="Calibri"/>
      <family val="2"/>
      <charset val="163"/>
      <scheme val="minor"/>
    </font>
    <font>
      <sz val="12"/>
      <name val="SVNtimes new roman"/>
      <family val="2"/>
    </font>
    <font>
      <sz val="10"/>
      <name val="SVNtimes new roman"/>
      <family val="2"/>
    </font>
    <font>
      <b/>
      <sz val="12"/>
      <name val="Arial"/>
      <family val="2"/>
    </font>
    <font>
      <sz val="8"/>
      <name val="Arial"/>
      <family val="2"/>
    </font>
    <font>
      <sz val="13"/>
      <name val="Times New Roman"/>
      <family val="1"/>
      <charset val="163"/>
    </font>
    <font>
      <sz val="12"/>
      <color theme="1"/>
      <name val="Calibri"/>
      <family val="2"/>
      <scheme val="minor"/>
    </font>
    <font>
      <sz val="13"/>
      <name val="Times New Roman"/>
      <family val="1"/>
    </font>
    <font>
      <sz val="14"/>
      <name val="뼻뮝"/>
      <family val="3"/>
      <charset val="129"/>
    </font>
    <font>
      <sz val="12"/>
      <name val="뼻뮝"/>
      <family val="1"/>
      <charset val="129"/>
    </font>
    <font>
      <sz val="12"/>
      <name val="바탕체"/>
      <family val="1"/>
      <charset val="129"/>
    </font>
    <font>
      <sz val="10"/>
      <name val="굴림체"/>
      <family val="3"/>
      <charset val="129"/>
    </font>
    <font>
      <b/>
      <sz val="13"/>
      <name val="Times New Roman"/>
      <family val="1"/>
    </font>
    <font>
      <i/>
      <sz val="13"/>
      <name val="Times New Roman"/>
      <family val="1"/>
    </font>
    <font>
      <b/>
      <i/>
      <sz val="13"/>
      <name val="Times New Roman"/>
      <family val="1"/>
    </font>
    <font>
      <b/>
      <sz val="14"/>
      <name val="Times New Roman"/>
      <family val="1"/>
    </font>
    <font>
      <sz val="14"/>
      <name val="Times New Roman"/>
      <family val="1"/>
    </font>
    <font>
      <i/>
      <sz val="14"/>
      <name val="Times New Roman"/>
      <family val="1"/>
    </font>
    <font>
      <sz val="11"/>
      <name val="VNI-Times"/>
    </font>
    <font>
      <sz val="12"/>
      <name val="VNI-Times"/>
    </font>
    <font>
      <sz val="13"/>
      <name val="Arial"/>
      <family val="2"/>
    </font>
    <font>
      <vertAlign val="superscript"/>
      <sz val="13"/>
      <name val="Times New Roman"/>
      <family val="1"/>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7">
    <xf numFmtId="0" fontId="0" fillId="0" borderId="0"/>
    <xf numFmtId="43" fontId="2" fillId="0" borderId="0" applyFont="0" applyFill="0" applyBorder="0" applyAlignment="0" applyProtection="0"/>
    <xf numFmtId="0" fontId="4" fillId="0" borderId="0"/>
    <xf numFmtId="43"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43" fontId="5"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6" fillId="0" borderId="0"/>
    <xf numFmtId="167" fontId="5"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4" fillId="0" borderId="0"/>
    <xf numFmtId="43" fontId="5" fillId="0" borderId="0" applyFont="0" applyFill="0" applyBorder="0" applyAlignment="0" applyProtection="0"/>
    <xf numFmtId="0" fontId="2" fillId="0" borderId="0"/>
    <xf numFmtId="168" fontId="8" fillId="0" borderId="4">
      <alignment horizontal="center"/>
      <protection hidden="1"/>
    </xf>
    <xf numFmtId="169" fontId="9" fillId="0" borderId="5" applyBorder="0"/>
    <xf numFmtId="169" fontId="10" fillId="0" borderId="6">
      <protection locked="0"/>
    </xf>
    <xf numFmtId="170" fontId="11" fillId="0" borderId="6"/>
    <xf numFmtId="171" fontId="12" fillId="0" borderId="0" applyFont="0" applyFill="0" applyBorder="0" applyAlignment="0" applyProtection="0"/>
    <xf numFmtId="171" fontId="2" fillId="0" borderId="0" applyFont="0" applyFill="0" applyBorder="0" applyAlignment="0" applyProtection="0"/>
    <xf numFmtId="3" fontId="3" fillId="0" borderId="0" applyFont="0" applyFill="0" applyBorder="0" applyAlignment="0" applyProtection="0"/>
    <xf numFmtId="169" fontId="13" fillId="0" borderId="4"/>
    <xf numFmtId="172" fontId="13" fillId="0" borderId="4"/>
    <xf numFmtId="173" fontId="3" fillId="0" borderId="0" applyFont="0" applyFill="0" applyBorder="0" applyAlignment="0" applyProtection="0"/>
    <xf numFmtId="169" fontId="8" fillId="0" borderId="4">
      <alignment horizontal="center"/>
      <protection hidden="1"/>
    </xf>
    <xf numFmtId="174" fontId="14" fillId="0" borderId="4">
      <alignment horizontal="center"/>
      <protection hidden="1"/>
    </xf>
    <xf numFmtId="2" fontId="8" fillId="0" borderId="4">
      <alignment horizontal="center"/>
      <protection hidden="1"/>
    </xf>
    <xf numFmtId="0" fontId="3" fillId="0" borderId="0" applyFont="0" applyFill="0" applyBorder="0" applyAlignment="0" applyProtection="0"/>
    <xf numFmtId="2" fontId="3" fillId="0" borderId="0" applyFont="0" applyFill="0" applyBorder="0" applyAlignment="0" applyProtection="0"/>
    <xf numFmtId="0" fontId="15" fillId="0" borderId="7" applyNumberFormat="0" applyAlignment="0" applyProtection="0">
      <alignment horizontal="left" vertical="center"/>
    </xf>
    <xf numFmtId="0" fontId="15" fillId="0" borderId="8">
      <alignment horizontal="left" vertical="center"/>
    </xf>
    <xf numFmtId="169" fontId="16" fillId="0" borderId="5" applyFont="0"/>
    <xf numFmtId="3" fontId="3" fillId="0" borderId="9"/>
    <xf numFmtId="0" fontId="13" fillId="0" borderId="0">
      <alignment horizontal="justify" vertical="top"/>
    </xf>
    <xf numFmtId="0" fontId="4" fillId="0" borderId="0"/>
    <xf numFmtId="0" fontId="3" fillId="0" borderId="0"/>
    <xf numFmtId="0" fontId="17" fillId="0" borderId="0"/>
    <xf numFmtId="0" fontId="18" fillId="0" borderId="0"/>
    <xf numFmtId="0" fontId="19" fillId="0" borderId="0"/>
    <xf numFmtId="0" fontId="2" fillId="0" borderId="0"/>
    <xf numFmtId="0" fontId="2" fillId="0" borderId="0"/>
    <xf numFmtId="0" fontId="3" fillId="0" borderId="0"/>
    <xf numFmtId="169" fontId="13" fillId="0" borderId="4">
      <protection hidden="1"/>
    </xf>
    <xf numFmtId="40" fontId="20" fillId="0" borderId="0" applyFont="0" applyFill="0" applyBorder="0" applyAlignment="0" applyProtection="0"/>
    <xf numFmtId="3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0" fontId="3" fillId="0" borderId="0" applyFont="0" applyFill="0" applyBorder="0" applyAlignment="0" applyProtection="0"/>
    <xf numFmtId="0" fontId="21" fillId="0" borderId="0"/>
    <xf numFmtId="175" fontId="3" fillId="0" borderId="0" applyFont="0" applyFill="0" applyBorder="0" applyAlignment="0" applyProtection="0"/>
    <xf numFmtId="176" fontId="3"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0" fontId="23" fillId="0" borderId="0"/>
    <xf numFmtId="43" fontId="3" fillId="0" borderId="0" applyFont="0" applyFill="0" applyBorder="0" applyAlignment="0" applyProtection="0"/>
    <xf numFmtId="0" fontId="30" fillId="0" borderId="0"/>
    <xf numFmtId="0" fontId="1" fillId="0" borderId="0"/>
    <xf numFmtId="0" fontId="12" fillId="0" borderId="0"/>
    <xf numFmtId="43" fontId="1" fillId="0" borderId="0" applyFont="0" applyFill="0" applyBorder="0" applyAlignment="0" applyProtection="0"/>
    <xf numFmtId="43" fontId="31" fillId="0" borderId="0" applyFont="0" applyFill="0" applyBorder="0" applyAlignment="0" applyProtection="0"/>
    <xf numFmtId="0" fontId="1" fillId="0" borderId="0"/>
    <xf numFmtId="0" fontId="12" fillId="0" borderId="0"/>
  </cellStyleXfs>
  <cellXfs count="152">
    <xf numFmtId="0" fontId="0" fillId="0" borderId="0" xfId="0"/>
    <xf numFmtId="0" fontId="24" fillId="0" borderId="0" xfId="0" applyFont="1" applyAlignment="1">
      <alignment vertical="center"/>
    </xf>
    <xf numFmtId="0" fontId="19" fillId="0" borderId="0" xfId="0" applyFont="1" applyAlignment="1">
      <alignment vertical="center"/>
    </xf>
    <xf numFmtId="164" fontId="19" fillId="0" borderId="0" xfId="1" applyNumberFormat="1" applyFont="1" applyFill="1" applyAlignment="1">
      <alignment vertical="center" wrapText="1"/>
    </xf>
    <xf numFmtId="0" fontId="24" fillId="0" borderId="1" xfId="1" applyNumberFormat="1" applyFont="1" applyFill="1" applyBorder="1" applyAlignment="1">
      <alignment horizontal="center" vertical="center" wrapText="1"/>
    </xf>
    <xf numFmtId="164" fontId="24" fillId="0" borderId="1" xfId="1" applyNumberFormat="1" applyFont="1" applyFill="1" applyBorder="1" applyAlignment="1">
      <alignment horizontal="center" vertical="center" wrapText="1"/>
    </xf>
    <xf numFmtId="0" fontId="24" fillId="0" borderId="1" xfId="3" applyNumberFormat="1" applyFont="1" applyFill="1" applyBorder="1" applyAlignment="1">
      <alignment horizontal="center" vertical="center" wrapText="1"/>
    </xf>
    <xf numFmtId="164" fontId="19" fillId="0" borderId="0" xfId="1" applyNumberFormat="1" applyFont="1" applyFill="1" applyBorder="1" applyAlignment="1">
      <alignment horizontal="center" vertical="center" wrapText="1"/>
    </xf>
    <xf numFmtId="0" fontId="19" fillId="0" borderId="1" xfId="3" applyNumberFormat="1" applyFont="1" applyFill="1" applyBorder="1" applyAlignment="1">
      <alignment horizontal="center" vertical="center" wrapText="1"/>
    </xf>
    <xf numFmtId="164" fontId="24" fillId="0" borderId="3" xfId="1" applyNumberFormat="1" applyFont="1" applyFill="1" applyBorder="1" applyAlignment="1">
      <alignment horizontal="center" vertical="center" wrapText="1"/>
    </xf>
    <xf numFmtId="0" fontId="24" fillId="0" borderId="1" xfId="5" applyFont="1" applyBorder="1" applyAlignment="1">
      <alignment horizontal="center" vertical="center" wrapText="1"/>
    </xf>
    <xf numFmtId="2" fontId="24" fillId="0" borderId="1" xfId="5" applyNumberFormat="1" applyFont="1" applyBorder="1" applyAlignment="1">
      <alignment horizontal="left" vertical="center" wrapText="1"/>
    </xf>
    <xf numFmtId="164" fontId="24" fillId="0" borderId="1" xfId="6" applyNumberFormat="1" applyFont="1" applyFill="1" applyBorder="1" applyAlignment="1">
      <alignment horizontal="center" vertical="center" wrapText="1"/>
    </xf>
    <xf numFmtId="2" fontId="24" fillId="0" borderId="1" xfId="7" applyNumberFormat="1" applyFont="1" applyFill="1" applyBorder="1" applyAlignment="1">
      <alignment horizontal="center" vertical="center" wrapText="1"/>
    </xf>
    <xf numFmtId="165" fontId="24" fillId="0" borderId="1" xfId="7" applyNumberFormat="1" applyFont="1" applyFill="1" applyBorder="1" applyAlignment="1">
      <alignment horizontal="left" vertical="center" wrapText="1"/>
    </xf>
    <xf numFmtId="0" fontId="19" fillId="0" borderId="1" xfId="8" applyFont="1" applyBorder="1" applyAlignment="1">
      <alignment horizontal="center" vertical="center" wrapText="1"/>
    </xf>
    <xf numFmtId="164" fontId="19" fillId="0" borderId="1" xfId="1" applyNumberFormat="1" applyFont="1" applyFill="1" applyBorder="1" applyAlignment="1">
      <alignment vertical="center" wrapText="1"/>
    </xf>
    <xf numFmtId="0" fontId="19" fillId="0" borderId="1" xfId="5" applyFont="1" applyBorder="1" applyAlignment="1">
      <alignment horizontal="center" vertical="center" wrapText="1"/>
    </xf>
    <xf numFmtId="2" fontId="19" fillId="0" borderId="1" xfId="5" applyNumberFormat="1" applyFont="1" applyBorder="1" applyAlignment="1">
      <alignment horizontal="left" vertical="center" wrapText="1"/>
    </xf>
    <xf numFmtId="164" fontId="19" fillId="0" borderId="1" xfId="6" applyNumberFormat="1" applyFont="1" applyFill="1" applyBorder="1" applyAlignment="1">
      <alignment horizontal="center" vertical="center" wrapText="1"/>
    </xf>
    <xf numFmtId="166" fontId="19" fillId="0" borderId="1" xfId="7" applyNumberFormat="1" applyFont="1" applyFill="1" applyBorder="1" applyAlignment="1">
      <alignment horizontal="center" vertical="center" wrapText="1"/>
    </xf>
    <xf numFmtId="2" fontId="19" fillId="0" borderId="1" xfId="7" applyNumberFormat="1" applyFont="1" applyFill="1" applyBorder="1" applyAlignment="1">
      <alignment horizontal="center" vertical="center" wrapText="1"/>
    </xf>
    <xf numFmtId="165" fontId="19" fillId="0" borderId="1" xfId="7" applyNumberFormat="1" applyFont="1" applyFill="1" applyBorder="1" applyAlignment="1">
      <alignment horizontal="left" vertical="center" wrapText="1"/>
    </xf>
    <xf numFmtId="1" fontId="19" fillId="0" borderId="1" xfId="10" applyNumberFormat="1" applyFont="1" applyBorder="1" applyAlignment="1">
      <alignment horizontal="center" vertical="center" wrapText="1"/>
    </xf>
    <xf numFmtId="0" fontId="19" fillId="0" borderId="1" xfId="11" applyFont="1" applyBorder="1" applyAlignment="1">
      <alignment horizontal="left" vertical="center" wrapText="1"/>
    </xf>
    <xf numFmtId="0" fontId="19" fillId="0" borderId="1" xfId="0" applyFont="1" applyBorder="1" applyAlignment="1">
      <alignment horizontal="center" vertical="center" wrapText="1"/>
    </xf>
    <xf numFmtId="0" fontId="19" fillId="0" borderId="1" xfId="2" applyFont="1" applyBorder="1" applyAlignment="1">
      <alignment horizontal="center" vertical="center" wrapText="1"/>
    </xf>
    <xf numFmtId="1" fontId="24" fillId="0" borderId="1" xfId="10" applyNumberFormat="1" applyFont="1" applyBorder="1" applyAlignment="1">
      <alignment horizontal="center" vertical="center" wrapText="1"/>
    </xf>
    <xf numFmtId="0" fontId="24" fillId="0" borderId="1" xfId="11" applyFont="1" applyBorder="1" applyAlignment="1">
      <alignment horizontal="left" vertical="center" wrapText="1"/>
    </xf>
    <xf numFmtId="0" fontId="24" fillId="0" borderId="1" xfId="0" applyFont="1" applyBorder="1" applyAlignment="1">
      <alignment horizontal="center" vertical="center" wrapText="1"/>
    </xf>
    <xf numFmtId="0" fontId="24" fillId="0" borderId="1" xfId="2" applyFont="1" applyBorder="1" applyAlignment="1">
      <alignment horizontal="center" vertical="center" wrapText="1"/>
    </xf>
    <xf numFmtId="164" fontId="26" fillId="0" borderId="1" xfId="1" applyNumberFormat="1" applyFont="1" applyFill="1" applyBorder="1" applyAlignment="1">
      <alignment vertical="center" wrapText="1"/>
    </xf>
    <xf numFmtId="164" fontId="26" fillId="0" borderId="0" xfId="1" applyNumberFormat="1" applyFont="1" applyFill="1" applyAlignment="1">
      <alignment vertical="center" wrapText="1"/>
    </xf>
    <xf numFmtId="1" fontId="26" fillId="0" borderId="1" xfId="10" applyNumberFormat="1" applyFont="1" applyBorder="1" applyAlignment="1">
      <alignment horizontal="center" vertical="center" wrapText="1"/>
    </xf>
    <xf numFmtId="0" fontId="26" fillId="0" borderId="1" xfId="11" applyFont="1" applyBorder="1" applyAlignment="1">
      <alignment horizontal="left" vertical="center" wrapText="1"/>
    </xf>
    <xf numFmtId="0" fontId="26" fillId="0" borderId="1" xfId="0" applyFont="1" applyBorder="1" applyAlignment="1">
      <alignment horizontal="center" vertical="center" wrapText="1"/>
    </xf>
    <xf numFmtId="2" fontId="26" fillId="0" borderId="1" xfId="7" applyNumberFormat="1" applyFont="1" applyFill="1" applyBorder="1" applyAlignment="1">
      <alignment horizontal="center" vertical="center" wrapText="1"/>
    </xf>
    <xf numFmtId="165" fontId="26" fillId="0" borderId="1" xfId="7" applyNumberFormat="1" applyFont="1" applyFill="1" applyBorder="1" applyAlignment="1">
      <alignment horizontal="left" vertical="center" wrapText="1"/>
    </xf>
    <xf numFmtId="0" fontId="26" fillId="0" borderId="1" xfId="2"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6" fillId="0" borderId="1" xfId="5" applyFont="1" applyBorder="1" applyAlignment="1">
      <alignment horizontal="center" vertical="center" wrapText="1"/>
    </xf>
    <xf numFmtId="2" fontId="26" fillId="0" borderId="1" xfId="5" applyNumberFormat="1" applyFont="1" applyBorder="1" applyAlignment="1">
      <alignment horizontal="left" vertical="center" wrapText="1"/>
    </xf>
    <xf numFmtId="164" fontId="26" fillId="0" borderId="1" xfId="6" applyNumberFormat="1" applyFont="1" applyFill="1" applyBorder="1" applyAlignment="1">
      <alignment horizontal="center" vertical="center" wrapText="1"/>
    </xf>
    <xf numFmtId="0" fontId="25" fillId="0" borderId="1" xfId="8" applyFont="1" applyBorder="1" applyAlignment="1">
      <alignment horizontal="center" vertical="center" wrapText="1"/>
    </xf>
    <xf numFmtId="0" fontId="24" fillId="0" borderId="1" xfId="8" applyFont="1" applyBorder="1" applyAlignment="1">
      <alignment vertical="center" wrapText="1"/>
    </xf>
    <xf numFmtId="0" fontId="24" fillId="0" borderId="0" xfId="8" applyFont="1" applyAlignment="1">
      <alignment vertical="center" wrapText="1"/>
    </xf>
    <xf numFmtId="0" fontId="24" fillId="0" borderId="1" xfId="8" applyFont="1" applyBorder="1" applyAlignment="1">
      <alignment horizontal="center" vertical="center" wrapText="1"/>
    </xf>
    <xf numFmtId="0" fontId="19" fillId="0" borderId="1" xfId="8" applyFont="1" applyBorder="1" applyAlignment="1">
      <alignment vertical="center" wrapText="1"/>
    </xf>
    <xf numFmtId="0" fontId="19" fillId="0" borderId="0" xfId="8" applyFont="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vertical="center"/>
    </xf>
    <xf numFmtId="164" fontId="19" fillId="0" borderId="1" xfId="12" applyNumberFormat="1" applyFont="1" applyFill="1" applyBorder="1" applyAlignment="1">
      <alignment horizontal="center" vertical="center" wrapText="1"/>
    </xf>
    <xf numFmtId="166" fontId="19" fillId="0" borderId="1" xfId="0" applyNumberFormat="1" applyFont="1" applyBorder="1" applyAlignment="1">
      <alignment horizontal="center" vertical="center"/>
    </xf>
    <xf numFmtId="2" fontId="19" fillId="0" borderId="1" xfId="9" applyNumberFormat="1" applyFont="1" applyFill="1" applyBorder="1" applyAlignment="1">
      <alignment horizontal="center" vertical="center" wrapText="1"/>
    </xf>
    <xf numFmtId="0" fontId="19" fillId="0" borderId="1" xfId="0" applyFont="1" applyBorder="1" applyAlignment="1">
      <alignment vertical="center" wrapText="1"/>
    </xf>
    <xf numFmtId="0" fontId="19" fillId="0" borderId="0" xfId="0" applyFont="1" applyAlignment="1">
      <alignment vertical="center" wrapText="1"/>
    </xf>
    <xf numFmtId="0" fontId="24" fillId="0" borderId="1" xfId="4" applyFont="1" applyBorder="1" applyAlignment="1">
      <alignment vertical="center" wrapText="1"/>
    </xf>
    <xf numFmtId="0" fontId="19" fillId="0" borderId="1" xfId="5" applyFont="1" applyBorder="1" applyAlignment="1">
      <alignment horizontal="left" vertical="center" wrapText="1"/>
    </xf>
    <xf numFmtId="0" fontId="19" fillId="0" borderId="1" xfId="11" applyFont="1" applyBorder="1" applyAlignment="1">
      <alignment vertical="center" wrapText="1"/>
    </xf>
    <xf numFmtId="2" fontId="19" fillId="0" borderId="1" xfId="7" applyNumberFormat="1" applyFont="1" applyFill="1" applyBorder="1" applyAlignment="1">
      <alignment horizontal="left" vertical="center" wrapText="1"/>
    </xf>
    <xf numFmtId="165" fontId="19" fillId="0" borderId="1" xfId="14" applyNumberFormat="1" applyFont="1" applyFill="1" applyBorder="1" applyAlignment="1" applyProtection="1">
      <alignment horizontal="left" vertical="center" wrapText="1"/>
      <protection hidden="1"/>
    </xf>
    <xf numFmtId="0" fontId="19" fillId="0" borderId="1" xfId="15" applyFont="1" applyBorder="1" applyAlignment="1">
      <alignment horizontal="center" vertical="center" wrapText="1"/>
    </xf>
    <xf numFmtId="2" fontId="19" fillId="0" borderId="1" xfId="16" applyNumberFormat="1" applyFont="1" applyBorder="1" applyAlignment="1">
      <alignment horizontal="left" vertical="center" wrapText="1"/>
    </xf>
    <xf numFmtId="164" fontId="19" fillId="0" borderId="1" xfId="17" applyNumberFormat="1" applyFont="1" applyFill="1" applyBorder="1" applyAlignment="1">
      <alignment horizontal="center" vertical="center" wrapText="1"/>
    </xf>
    <xf numFmtId="164" fontId="19" fillId="0" borderId="1" xfId="7" applyNumberFormat="1" applyFont="1" applyFill="1" applyBorder="1" applyAlignment="1">
      <alignment horizontal="left" vertical="center" wrapText="1"/>
    </xf>
    <xf numFmtId="164" fontId="19" fillId="0" borderId="1" xfId="14" applyNumberFormat="1" applyFont="1" applyFill="1" applyBorder="1" applyAlignment="1">
      <alignment horizontal="center" vertical="center" wrapText="1"/>
    </xf>
    <xf numFmtId="0" fontId="19" fillId="0" borderId="1" xfId="0" applyFont="1" applyBorder="1" applyAlignment="1">
      <alignment horizontal="left" vertical="center"/>
    </xf>
    <xf numFmtId="0" fontId="19" fillId="0" borderId="1" xfId="15" applyFont="1" applyBorder="1"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vertical="center"/>
    </xf>
    <xf numFmtId="2" fontId="24" fillId="0" borderId="1" xfId="9" applyNumberFormat="1" applyFont="1" applyFill="1" applyBorder="1" applyAlignment="1">
      <alignment horizontal="center" vertical="center" wrapText="1"/>
    </xf>
    <xf numFmtId="0" fontId="27" fillId="0" borderId="0" xfId="0" applyFont="1" applyAlignment="1">
      <alignment vertical="center"/>
    </xf>
    <xf numFmtId="2" fontId="27" fillId="0" borderId="0" xfId="0" applyNumberFormat="1" applyFont="1" applyAlignment="1">
      <alignment horizontal="center" vertical="center"/>
    </xf>
    <xf numFmtId="2" fontId="27" fillId="0" borderId="0" xfId="0" applyNumberFormat="1"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xf>
    <xf numFmtId="0" fontId="28" fillId="0" borderId="0" xfId="2" applyFont="1" applyAlignment="1">
      <alignment vertical="center"/>
    </xf>
    <xf numFmtId="164" fontId="29" fillId="0" borderId="0" xfId="1" applyNumberFormat="1" applyFont="1" applyFill="1" applyAlignment="1">
      <alignment horizontal="center" vertical="center" wrapText="1"/>
    </xf>
    <xf numFmtId="164" fontId="29" fillId="0" borderId="0" xfId="1" applyNumberFormat="1" applyFont="1" applyFill="1" applyAlignment="1">
      <alignment vertical="center" wrapText="1"/>
    </xf>
    <xf numFmtId="165" fontId="29" fillId="0" borderId="0" xfId="1" applyNumberFormat="1" applyFont="1" applyFill="1" applyAlignment="1">
      <alignment horizontal="center" vertical="center" wrapText="1"/>
    </xf>
    <xf numFmtId="164" fontId="29" fillId="0" borderId="0" xfId="1" applyNumberFormat="1" applyFont="1" applyFill="1" applyAlignment="1">
      <alignment horizontal="left" vertical="center" wrapText="1"/>
    </xf>
    <xf numFmtId="49" fontId="29" fillId="0" borderId="0" xfId="1" applyNumberFormat="1" applyFont="1" applyFill="1" applyAlignment="1">
      <alignment horizontal="center" vertical="center" wrapText="1"/>
    </xf>
    <xf numFmtId="164" fontId="28" fillId="0" borderId="0" xfId="1" applyNumberFormat="1" applyFont="1" applyFill="1" applyAlignment="1">
      <alignment vertical="center" wrapText="1"/>
    </xf>
    <xf numFmtId="0" fontId="24" fillId="0" borderId="1" xfId="0" applyFont="1" applyBorder="1" applyAlignment="1">
      <alignment vertical="center" wrapText="1"/>
    </xf>
    <xf numFmtId="0" fontId="29" fillId="0" borderId="0" xfId="2" applyFont="1" applyAlignment="1">
      <alignment vertical="center"/>
    </xf>
    <xf numFmtId="0" fontId="24" fillId="0" borderId="1" xfId="0" applyFont="1" applyBorder="1" applyAlignment="1">
      <alignment horizontal="center" vertical="center" wrapText="1"/>
    </xf>
    <xf numFmtId="164" fontId="24" fillId="0" borderId="1" xfId="1" applyNumberFormat="1" applyFont="1" applyFill="1" applyBorder="1" applyAlignment="1">
      <alignment horizontal="center" vertical="center" wrapText="1"/>
    </xf>
    <xf numFmtId="0" fontId="24" fillId="0" borderId="1" xfId="1"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4" fontId="19" fillId="0" borderId="1" xfId="60" applyNumberFormat="1" applyFont="1" applyBorder="1" applyAlignment="1" applyProtection="1">
      <alignment horizontal="justify" vertical="center" wrapText="1"/>
      <protection hidden="1"/>
    </xf>
    <xf numFmtId="2" fontId="19" fillId="0" borderId="1" xfId="0" applyNumberFormat="1" applyFont="1" applyFill="1" applyBorder="1" applyAlignment="1">
      <alignment horizontal="center" vertical="center" wrapText="1"/>
    </xf>
    <xf numFmtId="4" fontId="19" fillId="0" borderId="1" xfId="60" applyNumberFormat="1" applyFont="1" applyBorder="1" applyAlignment="1" applyProtection="1">
      <alignment horizontal="center" vertical="center"/>
      <protection hidden="1"/>
    </xf>
    <xf numFmtId="4" fontId="19" fillId="0" borderId="1" xfId="60" applyNumberFormat="1" applyFont="1" applyBorder="1" applyAlignment="1" applyProtection="1">
      <alignment horizontal="center" vertical="center" wrapText="1"/>
      <protection hidden="1"/>
    </xf>
    <xf numFmtId="4" fontId="19" fillId="0" borderId="1" xfId="60" applyNumberFormat="1" applyFont="1" applyBorder="1" applyAlignment="1" applyProtection="1">
      <alignment horizontal="justify" vertical="center"/>
      <protection hidden="1"/>
    </xf>
    <xf numFmtId="2" fontId="19" fillId="2" borderId="1" xfId="0" applyNumberFormat="1" applyFont="1" applyFill="1" applyBorder="1" applyAlignment="1">
      <alignment horizontal="center" vertical="center" wrapText="1"/>
    </xf>
    <xf numFmtId="0" fontId="19" fillId="0" borderId="1" xfId="62" applyFont="1" applyBorder="1" applyAlignment="1" applyProtection="1">
      <alignment horizontal="center" vertical="center" wrapText="1"/>
      <protection hidden="1"/>
    </xf>
    <xf numFmtId="164" fontId="19" fillId="0" borderId="1" xfId="63" applyNumberFormat="1" applyFont="1" applyFill="1" applyBorder="1" applyAlignment="1">
      <alignment horizontal="center" vertical="center" wrapText="1"/>
    </xf>
    <xf numFmtId="4" fontId="19" fillId="0" borderId="1" xfId="60" applyNumberFormat="1" applyFont="1" applyFill="1" applyBorder="1" applyAlignment="1" applyProtection="1">
      <alignment horizontal="left" vertical="center" wrapText="1"/>
      <protection hidden="1"/>
    </xf>
    <xf numFmtId="0" fontId="19" fillId="0" borderId="1" xfId="41" applyFont="1" applyFill="1" applyBorder="1" applyAlignment="1" applyProtection="1">
      <alignment horizontal="center" vertical="center" wrapText="1"/>
      <protection hidden="1"/>
    </xf>
    <xf numFmtId="0" fontId="19" fillId="0" borderId="1" xfId="0" applyFont="1" applyBorder="1" applyAlignment="1" applyProtection="1">
      <alignment horizontal="justify" vertical="center" wrapText="1"/>
      <protection hidden="1"/>
    </xf>
    <xf numFmtId="0" fontId="19" fillId="0" borderId="1" xfId="0" applyFont="1" applyBorder="1" applyAlignment="1" applyProtection="1">
      <alignment horizontal="center" vertical="center" wrapText="1"/>
      <protection hidden="1"/>
    </xf>
    <xf numFmtId="40" fontId="19" fillId="0" borderId="1" xfId="41" applyNumberFormat="1" applyFont="1" applyBorder="1" applyAlignment="1" applyProtection="1">
      <alignment horizontal="justify" vertical="center"/>
      <protection hidden="1"/>
    </xf>
    <xf numFmtId="40" fontId="19" fillId="0" borderId="1" xfId="41" applyNumberFormat="1" applyFont="1" applyBorder="1" applyAlignment="1" applyProtection="1">
      <alignment horizontal="center" vertical="center"/>
      <protection hidden="1"/>
    </xf>
    <xf numFmtId="40" fontId="19" fillId="0" borderId="1" xfId="60" applyNumberFormat="1" applyFont="1" applyBorder="1" applyAlignment="1" applyProtection="1">
      <alignment horizontal="center" vertical="center" wrapText="1"/>
      <protection hidden="1"/>
    </xf>
    <xf numFmtId="164" fontId="19" fillId="0" borderId="1" xfId="64" applyNumberFormat="1" applyFont="1" applyFill="1" applyBorder="1" applyAlignment="1">
      <alignment horizontal="center" vertical="center" wrapText="1"/>
    </xf>
    <xf numFmtId="40" fontId="19" fillId="0" borderId="1" xfId="41" applyNumberFormat="1" applyFont="1" applyBorder="1" applyAlignment="1" applyProtection="1">
      <alignment horizontal="center" vertical="center" wrapText="1"/>
      <protection hidden="1"/>
    </xf>
    <xf numFmtId="40" fontId="19" fillId="0" borderId="1" xfId="65" applyNumberFormat="1" applyFont="1" applyBorder="1" applyAlignment="1" applyProtection="1">
      <alignment horizontal="justify" vertical="center" wrapText="1"/>
      <protection hidden="1"/>
    </xf>
    <xf numFmtId="40" fontId="19" fillId="0" borderId="1" xfId="65" applyNumberFormat="1" applyFont="1" applyBorder="1" applyAlignment="1" applyProtection="1">
      <alignment horizontal="center" vertical="center" wrapText="1"/>
      <protection hidden="1"/>
    </xf>
    <xf numFmtId="40" fontId="19" fillId="0" borderId="1" xfId="66" applyNumberFormat="1" applyFont="1" applyBorder="1" applyAlignment="1" applyProtection="1">
      <alignment horizontal="center" vertical="center" wrapText="1"/>
      <protection hidden="1"/>
    </xf>
    <xf numFmtId="40" fontId="19" fillId="0" borderId="1" xfId="41" applyNumberFormat="1" applyFont="1" applyFill="1" applyBorder="1" applyAlignment="1" applyProtection="1">
      <alignment horizontal="justify" vertical="center"/>
      <protection hidden="1"/>
    </xf>
    <xf numFmtId="40" fontId="19" fillId="0" borderId="1" xfId="41" applyNumberFormat="1" applyFont="1" applyFill="1" applyBorder="1" applyAlignment="1" applyProtection="1">
      <alignment horizontal="center" vertical="center"/>
      <protection hidden="1"/>
    </xf>
    <xf numFmtId="4" fontId="19" fillId="0" borderId="1" xfId="60" applyNumberFormat="1" applyFont="1" applyFill="1" applyBorder="1" applyAlignment="1" applyProtection="1">
      <alignment horizontal="center" vertical="center" wrapText="1"/>
      <protection hidden="1"/>
    </xf>
    <xf numFmtId="40" fontId="19" fillId="0" borderId="1" xfId="60" applyNumberFormat="1" applyFont="1" applyFill="1" applyBorder="1" applyAlignment="1" applyProtection="1">
      <alignment horizontal="center" vertical="center" wrapText="1"/>
      <protection hidden="1"/>
    </xf>
    <xf numFmtId="2" fontId="19" fillId="0" borderId="1" xfId="0" applyNumberFormat="1" applyFont="1" applyFill="1" applyBorder="1" applyAlignment="1">
      <alignment horizontal="justify" vertical="center" wrapText="1"/>
    </xf>
    <xf numFmtId="0" fontId="19" fillId="0" borderId="1" xfId="41" applyFont="1" applyBorder="1" applyAlignment="1" applyProtection="1">
      <alignment horizontal="justify" vertical="center" wrapText="1"/>
      <protection hidden="1"/>
    </xf>
    <xf numFmtId="0" fontId="19" fillId="0" borderId="1" xfId="41" applyFont="1" applyBorder="1" applyAlignment="1" applyProtection="1">
      <alignment horizontal="center" vertical="center" wrapText="1"/>
      <protection hidden="1"/>
    </xf>
    <xf numFmtId="2" fontId="19" fillId="2" borderId="1" xfId="0" applyNumberFormat="1" applyFont="1" applyFill="1" applyBorder="1" applyAlignment="1">
      <alignment horizontal="justify" vertical="center" wrapText="1"/>
    </xf>
    <xf numFmtId="2" fontId="26" fillId="2" borderId="1" xfId="0" applyNumberFormat="1" applyFont="1" applyFill="1" applyBorder="1" applyAlignment="1">
      <alignment horizontal="center" vertical="center" wrapText="1"/>
    </xf>
    <xf numFmtId="4" fontId="19" fillId="0" borderId="1" xfId="60" applyNumberFormat="1" applyFont="1" applyFill="1" applyBorder="1" applyAlignment="1" applyProtection="1">
      <alignment horizontal="center" vertical="center"/>
      <protection hidden="1"/>
    </xf>
    <xf numFmtId="0" fontId="19" fillId="0" borderId="1" xfId="0" applyFont="1" applyFill="1" applyBorder="1" applyAlignment="1">
      <alignment horizontal="center" vertical="center" wrapText="1"/>
    </xf>
    <xf numFmtId="43" fontId="24" fillId="0" borderId="1" xfId="59" applyFont="1" applyFill="1" applyBorder="1" applyAlignment="1">
      <alignment horizontal="center" vertical="center" wrapText="1"/>
    </xf>
    <xf numFmtId="43" fontId="19" fillId="0" borderId="1" xfId="59" applyFont="1" applyBorder="1" applyAlignment="1" applyProtection="1">
      <alignment horizontal="right" vertical="center"/>
      <protection hidden="1"/>
    </xf>
    <xf numFmtId="43" fontId="19" fillId="0" borderId="1" xfId="59" applyFont="1" applyBorder="1" applyAlignment="1">
      <alignment vertical="center"/>
    </xf>
    <xf numFmtId="43" fontId="19" fillId="0" borderId="1" xfId="59" applyFont="1" applyBorder="1" applyAlignment="1">
      <alignment horizontal="right" vertical="center"/>
    </xf>
    <xf numFmtId="43" fontId="19" fillId="0" borderId="1" xfId="59" applyFont="1" applyFill="1" applyBorder="1" applyAlignment="1">
      <alignment horizontal="right" vertical="center"/>
    </xf>
    <xf numFmtId="43" fontId="19" fillId="0" borderId="1" xfId="59" applyFont="1" applyFill="1" applyBorder="1" applyAlignment="1" applyProtection="1">
      <alignment horizontal="right" vertical="center"/>
      <protection hidden="1"/>
    </xf>
    <xf numFmtId="43" fontId="19" fillId="0" borderId="1" xfId="59" applyFont="1" applyFill="1" applyBorder="1" applyAlignment="1">
      <alignment vertical="center"/>
    </xf>
    <xf numFmtId="43" fontId="19" fillId="0" borderId="1" xfId="59" applyFont="1" applyBorder="1" applyAlignment="1">
      <alignment horizontal="right" vertical="center" wrapText="1"/>
    </xf>
    <xf numFmtId="43" fontId="19" fillId="0" borderId="1" xfId="59" applyFont="1" applyBorder="1" applyAlignment="1">
      <alignment horizontal="center" vertical="center" wrapText="1"/>
    </xf>
    <xf numFmtId="43" fontId="32" fillId="0" borderId="1" xfId="59" applyFont="1" applyBorder="1" applyAlignment="1"/>
    <xf numFmtId="43" fontId="19" fillId="2" borderId="1" xfId="59" applyFont="1" applyFill="1" applyBorder="1" applyAlignment="1">
      <alignment vertical="center"/>
    </xf>
    <xf numFmtId="43" fontId="19" fillId="0" borderId="1" xfId="59" applyFont="1" applyFill="1" applyBorder="1" applyAlignment="1" applyProtection="1">
      <alignment horizontal="right" vertical="center" wrapText="1"/>
      <protection hidden="1"/>
    </xf>
    <xf numFmtId="43" fontId="19" fillId="0" borderId="1" xfId="59" applyFont="1" applyFill="1" applyBorder="1" applyAlignment="1">
      <alignment horizontal="right" vertical="center" wrapText="1"/>
    </xf>
    <xf numFmtId="43" fontId="19" fillId="2" borderId="1" xfId="59" applyFont="1" applyFill="1" applyBorder="1" applyAlignment="1">
      <alignment horizontal="right" vertical="center"/>
    </xf>
    <xf numFmtId="43" fontId="19" fillId="0" borderId="1" xfId="59" applyFont="1" applyBorder="1" applyAlignment="1">
      <alignment horizontal="center" vertical="center"/>
    </xf>
    <xf numFmtId="43" fontId="24" fillId="0" borderId="1" xfId="59" applyFont="1" applyBorder="1" applyAlignment="1">
      <alignment horizontal="right" vertical="center" wrapText="1"/>
    </xf>
    <xf numFmtId="0" fontId="24" fillId="0" borderId="1" xfId="0" applyFont="1" applyBorder="1" applyAlignment="1">
      <alignment horizontal="center" vertical="center"/>
    </xf>
    <xf numFmtId="43" fontId="24" fillId="0" borderId="1" xfId="59" applyFont="1" applyBorder="1" applyAlignment="1">
      <alignment horizontal="center" vertical="center"/>
    </xf>
    <xf numFmtId="2" fontId="24" fillId="0" borderId="1" xfId="7" applyNumberFormat="1" applyFont="1" applyFill="1" applyBorder="1" applyAlignment="1">
      <alignment horizontal="left" vertical="center" wrapText="1"/>
    </xf>
    <xf numFmtId="43" fontId="24" fillId="0" borderId="1" xfId="3" applyNumberFormat="1" applyFont="1" applyFill="1" applyBorder="1" applyAlignment="1">
      <alignment horizontal="center" vertical="center" wrapText="1"/>
    </xf>
    <xf numFmtId="0" fontId="24" fillId="0" borderId="1" xfId="0" applyFont="1" applyBorder="1" applyAlignment="1">
      <alignment horizontal="center" vertical="center" wrapText="1"/>
    </xf>
    <xf numFmtId="164" fontId="24" fillId="0" borderId="1" xfId="1" applyNumberFormat="1" applyFont="1" applyFill="1" applyBorder="1" applyAlignment="1">
      <alignment horizontal="center" vertical="center" wrapText="1"/>
    </xf>
    <xf numFmtId="164" fontId="27" fillId="0" borderId="0" xfId="1" applyNumberFormat="1" applyFont="1" applyFill="1" applyAlignment="1">
      <alignment horizontal="center" vertical="center"/>
    </xf>
    <xf numFmtId="0" fontId="24" fillId="0" borderId="1" xfId="1" applyNumberFormat="1" applyFont="1" applyFill="1" applyBorder="1" applyAlignment="1">
      <alignment horizontal="center" vertical="center" wrapText="1"/>
    </xf>
    <xf numFmtId="0" fontId="24" fillId="0" borderId="1" xfId="3" applyNumberFormat="1" applyFont="1" applyFill="1" applyBorder="1" applyAlignment="1">
      <alignment horizontal="center" vertical="center" wrapText="1"/>
    </xf>
    <xf numFmtId="164" fontId="29" fillId="0" borderId="0" xfId="63" applyNumberFormat="1" applyFont="1" applyFill="1" applyAlignment="1">
      <alignment horizontal="center" vertical="center"/>
    </xf>
    <xf numFmtId="164" fontId="24" fillId="0" borderId="2" xfId="1" applyNumberFormat="1" applyFont="1" applyFill="1" applyBorder="1" applyAlignment="1">
      <alignment horizontal="center" vertical="center" wrapText="1"/>
    </xf>
    <xf numFmtId="164" fontId="24" fillId="0" borderId="3" xfId="1" applyNumberFormat="1" applyFont="1" applyFill="1" applyBorder="1" applyAlignment="1">
      <alignment horizontal="center" vertical="center" wrapText="1"/>
    </xf>
    <xf numFmtId="164" fontId="29" fillId="0" borderId="0" xfId="1" applyNumberFormat="1" applyFont="1" applyFill="1" applyAlignment="1">
      <alignment horizontal="center" vertical="center"/>
    </xf>
    <xf numFmtId="164" fontId="27" fillId="0" borderId="0" xfId="1" applyNumberFormat="1" applyFont="1" applyFill="1" applyAlignment="1">
      <alignment horizontal="center" vertical="center" wrapText="1"/>
    </xf>
  </cellXfs>
  <cellStyles count="67">
    <cellStyle name="%" xfId="19"/>
    <cellStyle name="CC1" xfId="20"/>
    <cellStyle name="CC2" xfId="21"/>
    <cellStyle name="chchuyen" xfId="22"/>
    <cellStyle name="Comma" xfId="59" builtinId="3"/>
    <cellStyle name="Comma 10 10 2 2 2" xfId="6"/>
    <cellStyle name="Comma 10 2 2" xfId="7"/>
    <cellStyle name="Comma 11" xfId="14"/>
    <cellStyle name="Comma 15" xfId="3"/>
    <cellStyle name="Comma 15 2 2 2 2" xfId="13"/>
    <cellStyle name="Comma 2" xfId="23"/>
    <cellStyle name="Comma 2 2" xfId="1"/>
    <cellStyle name="Comma 2 2 2" xfId="9"/>
    <cellStyle name="Comma 2 2 2 2 2" xfId="64"/>
    <cellStyle name="Comma 2 2 2 5" xfId="63"/>
    <cellStyle name="Comma 3 4" xfId="17"/>
    <cellStyle name="Comma 4" xfId="24"/>
    <cellStyle name="Comma 4 6 2 2 2 2" xfId="12"/>
    <cellStyle name="Comma0" xfId="25"/>
    <cellStyle name="Cthuc" xfId="26"/>
    <cellStyle name="Cthuc1" xfId="27"/>
    <cellStyle name="Currency0" xfId="28"/>
    <cellStyle name="d" xfId="29"/>
    <cellStyle name="d%" xfId="30"/>
    <cellStyle name="d1" xfId="31"/>
    <cellStyle name="Date" xfId="32"/>
    <cellStyle name="Fixed" xfId="33"/>
    <cellStyle name="Header1" xfId="34"/>
    <cellStyle name="Header2" xfId="35"/>
    <cellStyle name="luc" xfId="36"/>
    <cellStyle name="luc2" xfId="37"/>
    <cellStyle name="n1" xfId="38"/>
    <cellStyle name="Normal" xfId="0" builtinId="0"/>
    <cellStyle name="Normal 10" xfId="5"/>
    <cellStyle name="Normal 10 2 2 2" xfId="66"/>
    <cellStyle name="Normal 10 2 3" xfId="62"/>
    <cellStyle name="Normal 10 4" xfId="10"/>
    <cellStyle name="Normal 10_bieu mau đieu tra KHSDĐ hang nam 2" xfId="39"/>
    <cellStyle name="Normal 10_bieu mau đieu tra KHSDĐ hang nam 2 2" xfId="16"/>
    <cellStyle name="Normal 2" xfId="8"/>
    <cellStyle name="Normal 2 2" xfId="40"/>
    <cellStyle name="Normal 2 3 2" xfId="2"/>
    <cellStyle name="Normal 26 2 2" xfId="18"/>
    <cellStyle name="Normal 26 3" xfId="4"/>
    <cellStyle name="Normal 3" xfId="41"/>
    <cellStyle name="Normal 3 2" xfId="65"/>
    <cellStyle name="Normal 3 3" xfId="42"/>
    <cellStyle name="Normal 4" xfId="43"/>
    <cellStyle name="Normal 5" xfId="44"/>
    <cellStyle name="Normal 6" xfId="45"/>
    <cellStyle name="Normal 7 2" xfId="46"/>
    <cellStyle name="Normal 9" xfId="61"/>
    <cellStyle name="Normal 9 2" xfId="15"/>
    <cellStyle name="Normal_CChuyen_VinhThuan" xfId="60"/>
    <cellStyle name="Normal_THop_Tinh(HaNoi)" xfId="11"/>
    <cellStyle name="tde" xfId="47"/>
    <cellStyle name="똿뗦먛귟 [0.00]_PRODUCT DETAIL Q1" xfId="48"/>
    <cellStyle name="똿뗦먛귟_PRODUCT DETAIL Q1" xfId="49"/>
    <cellStyle name="믅됞 [0.00]_PRODUCT DETAIL Q1" xfId="50"/>
    <cellStyle name="믅됞_PRODUCT DETAIL Q1" xfId="51"/>
    <cellStyle name="백분율_HOBONG" xfId="52"/>
    <cellStyle name="뷭?_BOOKSHIP" xfId="53"/>
    <cellStyle name="콤마 [0]_1202" xfId="54"/>
    <cellStyle name="콤마_1202" xfId="55"/>
    <cellStyle name="통화 [0]_1202" xfId="56"/>
    <cellStyle name="통화_1202" xfId="57"/>
    <cellStyle name="표준_(정보부문)월별인원계획"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220980</xdr:colOff>
      <xdr:row>4</xdr:row>
      <xdr:rowOff>60960</xdr:rowOff>
    </xdr:from>
    <xdr:to>
      <xdr:col>6</xdr:col>
      <xdr:colOff>899160</xdr:colOff>
      <xdr:row>4</xdr:row>
      <xdr:rowOff>68580</xdr:rowOff>
    </xdr:to>
    <xdr:cxnSp macro="">
      <xdr:nvCxnSpPr>
        <xdr:cNvPr id="2" name="Straight Connector 1"/>
        <xdr:cNvCxnSpPr/>
      </xdr:nvCxnSpPr>
      <xdr:spPr>
        <a:xfrm flipV="1">
          <a:off x="4229100" y="906780"/>
          <a:ext cx="3444240"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144780</xdr:colOff>
      <xdr:row>4</xdr:row>
      <xdr:rowOff>60960</xdr:rowOff>
    </xdr:from>
    <xdr:to>
      <xdr:col>6</xdr:col>
      <xdr:colOff>822960</xdr:colOff>
      <xdr:row>4</xdr:row>
      <xdr:rowOff>68580</xdr:rowOff>
    </xdr:to>
    <xdr:cxnSp macro="">
      <xdr:nvCxnSpPr>
        <xdr:cNvPr id="2" name="Straight Connector 1"/>
        <xdr:cNvCxnSpPr/>
      </xdr:nvCxnSpPr>
      <xdr:spPr>
        <a:xfrm flipV="1">
          <a:off x="4152900" y="975360"/>
          <a:ext cx="3444240"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335280</xdr:colOff>
      <xdr:row>4</xdr:row>
      <xdr:rowOff>60960</xdr:rowOff>
    </xdr:from>
    <xdr:to>
      <xdr:col>6</xdr:col>
      <xdr:colOff>1013460</xdr:colOff>
      <xdr:row>4</xdr:row>
      <xdr:rowOff>68580</xdr:rowOff>
    </xdr:to>
    <xdr:cxnSp macro="">
      <xdr:nvCxnSpPr>
        <xdr:cNvPr id="2" name="Straight Connector 1"/>
        <xdr:cNvCxnSpPr/>
      </xdr:nvCxnSpPr>
      <xdr:spPr>
        <a:xfrm flipV="1">
          <a:off x="4343400" y="975360"/>
          <a:ext cx="3444240"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5</xdr:row>
      <xdr:rowOff>91440</xdr:rowOff>
    </xdr:from>
    <xdr:to>
      <xdr:col>6</xdr:col>
      <xdr:colOff>960120</xdr:colOff>
      <xdr:row>5</xdr:row>
      <xdr:rowOff>99060</xdr:rowOff>
    </xdr:to>
    <xdr:cxnSp macro="">
      <xdr:nvCxnSpPr>
        <xdr:cNvPr id="3" name="Straight Connector 2"/>
        <xdr:cNvCxnSpPr/>
      </xdr:nvCxnSpPr>
      <xdr:spPr>
        <a:xfrm flipV="1">
          <a:off x="4290060" y="1516380"/>
          <a:ext cx="3444240"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2\D\LIEU\THAIBAO\THU%20VIEN%20TN\d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Sheet1"/>
      <sheetName val="DVHC"/>
      <sheetName val="Kyhieu"/>
      <sheetName val="DAT1"/>
      <sheetName val="TT1"/>
    </sheetNames>
    <sheetDataSet>
      <sheetData sheetId="0" refreshError="1"/>
      <sheetData sheetId="1" refreshError="1"/>
      <sheetData sheetId="2"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zoomScale="30" zoomScaleNormal="30"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6" style="70" customWidth="1"/>
    <col min="8" max="8" width="18.33203125" style="71" customWidth="1"/>
    <col min="9" max="9" width="27" style="69" customWidth="1"/>
    <col min="10" max="10" width="13.109375" style="2" customWidth="1"/>
    <col min="11" max="12" width="0" style="2" hidden="1" customWidth="1" outlineLevel="1"/>
    <col min="13" max="13" width="10" style="2" collapsed="1"/>
    <col min="14" max="16384" width="10" style="2"/>
  </cols>
  <sheetData>
    <row r="1" spans="1:12" s="77" customFormat="1" ht="12.75" customHeight="1">
      <c r="A1" s="73" t="s">
        <v>6</v>
      </c>
      <c r="B1" s="73"/>
      <c r="C1" s="76"/>
      <c r="D1" s="74"/>
      <c r="E1" s="74"/>
      <c r="F1" s="74"/>
      <c r="G1" s="75"/>
      <c r="H1" s="73"/>
      <c r="I1" s="76"/>
    </row>
    <row r="2" spans="1:12" s="78" customFormat="1" ht="18">
      <c r="A2" s="144" t="s">
        <v>27</v>
      </c>
      <c r="B2" s="144"/>
      <c r="C2" s="144"/>
      <c r="D2" s="144"/>
      <c r="E2" s="144"/>
      <c r="F2" s="144"/>
      <c r="G2" s="144"/>
      <c r="H2" s="144"/>
      <c r="I2" s="144"/>
      <c r="J2" s="144"/>
    </row>
    <row r="3" spans="1:12" s="78" customFormat="1" ht="18">
      <c r="A3" s="144" t="s">
        <v>162</v>
      </c>
      <c r="B3" s="144"/>
      <c r="C3" s="144"/>
      <c r="D3" s="144"/>
      <c r="E3" s="144"/>
      <c r="F3" s="144"/>
      <c r="G3" s="144"/>
      <c r="H3" s="144"/>
      <c r="I3" s="144"/>
      <c r="J3" s="144"/>
    </row>
    <row r="4" spans="1:12" s="86" customFormat="1" ht="18">
      <c r="A4" s="147" t="s">
        <v>166</v>
      </c>
      <c r="B4" s="147"/>
      <c r="C4" s="147"/>
      <c r="D4" s="147"/>
      <c r="E4" s="147"/>
      <c r="F4" s="147"/>
      <c r="G4" s="147"/>
      <c r="H4" s="147"/>
      <c r="I4" s="147"/>
      <c r="J4" s="147"/>
    </row>
    <row r="5" spans="1:12" s="84" customFormat="1" ht="18">
      <c r="A5" s="79"/>
      <c r="B5" s="80"/>
      <c r="C5" s="79"/>
      <c r="D5" s="81"/>
      <c r="E5" s="81"/>
      <c r="F5" s="81"/>
      <c r="G5" s="81"/>
      <c r="H5" s="82"/>
      <c r="I5" s="83"/>
    </row>
    <row r="6" spans="1:12" s="7" customFormat="1" ht="19.5" customHeight="1">
      <c r="A6" s="145" t="s">
        <v>0</v>
      </c>
      <c r="B6" s="143" t="s">
        <v>7</v>
      </c>
      <c r="C6" s="143" t="s">
        <v>1</v>
      </c>
      <c r="D6" s="146" t="s">
        <v>8</v>
      </c>
      <c r="E6" s="146" t="s">
        <v>21</v>
      </c>
      <c r="F6" s="146" t="s">
        <v>2</v>
      </c>
      <c r="G6" s="146"/>
      <c r="H6" s="143" t="s">
        <v>10</v>
      </c>
      <c r="I6" s="142" t="s">
        <v>11</v>
      </c>
      <c r="J6" s="143" t="s">
        <v>3</v>
      </c>
    </row>
    <row r="7" spans="1:12" s="7" customFormat="1" ht="64.5" customHeight="1">
      <c r="A7" s="145"/>
      <c r="B7" s="143"/>
      <c r="C7" s="143"/>
      <c r="D7" s="146"/>
      <c r="E7" s="146"/>
      <c r="F7" s="8" t="s">
        <v>22</v>
      </c>
      <c r="G7" s="8" t="s">
        <v>9</v>
      </c>
      <c r="H7" s="143"/>
      <c r="I7" s="142"/>
      <c r="J7" s="143"/>
    </row>
    <row r="8" spans="1:12" s="7" customFormat="1">
      <c r="A8" s="89"/>
      <c r="B8" s="88" t="s">
        <v>28</v>
      </c>
      <c r="C8" s="88"/>
      <c r="D8" s="122">
        <f>D9+D46+D48</f>
        <v>124.89307999999997</v>
      </c>
      <c r="E8" s="122">
        <f t="shared" ref="E8:F8" si="0">E9+E46+E48</f>
        <v>24.835000000000001</v>
      </c>
      <c r="F8" s="122">
        <f t="shared" si="0"/>
        <v>100.05808</v>
      </c>
      <c r="G8" s="8"/>
      <c r="H8" s="88"/>
      <c r="I8" s="87"/>
      <c r="J8" s="88"/>
    </row>
    <row r="9" spans="1:12" s="3" customFormat="1" ht="67.2">
      <c r="A9" s="87" t="s">
        <v>4</v>
      </c>
      <c r="B9" s="85" t="s">
        <v>23</v>
      </c>
      <c r="C9" s="12"/>
      <c r="D9" s="122">
        <f>SUM(D10:D45)</f>
        <v>124.00877999999997</v>
      </c>
      <c r="E9" s="122">
        <f t="shared" ref="E9:F9" si="1">SUM(E10:E45)</f>
        <v>24.040700000000001</v>
      </c>
      <c r="F9" s="122">
        <f t="shared" si="1"/>
        <v>99.96808</v>
      </c>
      <c r="G9" s="13"/>
      <c r="H9" s="14"/>
      <c r="I9" s="15"/>
      <c r="J9" s="16"/>
    </row>
    <row r="10" spans="1:12" s="3" customFormat="1" ht="67.2">
      <c r="A10" s="121">
        <v>1</v>
      </c>
      <c r="B10" s="115" t="s">
        <v>29</v>
      </c>
      <c r="C10" s="92" t="s">
        <v>122</v>
      </c>
      <c r="D10" s="134">
        <v>2.56</v>
      </c>
      <c r="E10" s="134"/>
      <c r="F10" s="134">
        <v>2.56</v>
      </c>
      <c r="G10" s="114" t="s">
        <v>30</v>
      </c>
      <c r="H10" s="113" t="s">
        <v>31</v>
      </c>
      <c r="I10" s="113" t="s">
        <v>135</v>
      </c>
      <c r="J10" s="16"/>
    </row>
    <row r="11" spans="1:12" s="3" customFormat="1" ht="50.4">
      <c r="A11" s="90">
        <f>A10+1</f>
        <v>2</v>
      </c>
      <c r="B11" s="91" t="s">
        <v>32</v>
      </c>
      <c r="C11" s="92" t="s">
        <v>122</v>
      </c>
      <c r="D11" s="123">
        <v>0.3</v>
      </c>
      <c r="E11" s="130"/>
      <c r="F11" s="123">
        <v>0.3</v>
      </c>
      <c r="G11" s="92" t="s">
        <v>33</v>
      </c>
      <c r="H11" s="93" t="s">
        <v>34</v>
      </c>
      <c r="I11" s="94" t="s">
        <v>136</v>
      </c>
      <c r="J11" s="16"/>
      <c r="K11" s="3" t="s">
        <v>138</v>
      </c>
    </row>
    <row r="12" spans="1:12" s="3" customFormat="1">
      <c r="A12" s="90">
        <f t="shared" ref="A12:A45" si="2">A11+1</f>
        <v>3</v>
      </c>
      <c r="B12" s="95" t="s">
        <v>35</v>
      </c>
      <c r="C12" s="93" t="s">
        <v>123</v>
      </c>
      <c r="D12" s="124">
        <v>0.72265999999999997</v>
      </c>
      <c r="E12" s="131"/>
      <c r="F12" s="124">
        <v>0.72265999999999997</v>
      </c>
      <c r="G12" s="96" t="s">
        <v>36</v>
      </c>
      <c r="H12" s="94" t="s">
        <v>37</v>
      </c>
      <c r="I12" s="97"/>
      <c r="J12" s="16"/>
      <c r="L12" s="3">
        <v>2</v>
      </c>
    </row>
    <row r="13" spans="1:12" s="3" customFormat="1">
      <c r="A13" s="90">
        <f t="shared" si="2"/>
        <v>4</v>
      </c>
      <c r="B13" s="95" t="s">
        <v>38</v>
      </c>
      <c r="C13" s="93" t="s">
        <v>123</v>
      </c>
      <c r="D13" s="124">
        <v>7.0000000000000001E-3</v>
      </c>
      <c r="E13" s="131"/>
      <c r="F13" s="124">
        <v>7.0000000000000001E-3</v>
      </c>
      <c r="G13" s="96" t="s">
        <v>39</v>
      </c>
      <c r="H13" s="94" t="s">
        <v>40</v>
      </c>
      <c r="I13" s="98"/>
      <c r="J13" s="16"/>
      <c r="L13" s="3">
        <v>2</v>
      </c>
    </row>
    <row r="14" spans="1:12" s="3" customFormat="1">
      <c r="A14" s="90">
        <f t="shared" si="2"/>
        <v>5</v>
      </c>
      <c r="B14" s="95" t="s">
        <v>41</v>
      </c>
      <c r="C14" s="93" t="s">
        <v>123</v>
      </c>
      <c r="D14" s="124">
        <v>0.85</v>
      </c>
      <c r="E14" s="131"/>
      <c r="F14" s="124">
        <v>0.85</v>
      </c>
      <c r="G14" s="96" t="s">
        <v>42</v>
      </c>
      <c r="H14" s="94" t="s">
        <v>43</v>
      </c>
      <c r="I14" s="94"/>
      <c r="J14" s="16"/>
    </row>
    <row r="15" spans="1:12" s="3" customFormat="1" ht="36">
      <c r="A15" s="90">
        <f t="shared" si="2"/>
        <v>6</v>
      </c>
      <c r="B15" s="99" t="s">
        <v>160</v>
      </c>
      <c r="C15" s="93" t="s">
        <v>123</v>
      </c>
      <c r="D15" s="124">
        <v>1.1256999999999999</v>
      </c>
      <c r="E15" s="124">
        <v>1.1256999999999999</v>
      </c>
      <c r="F15" s="124"/>
      <c r="G15" s="96"/>
      <c r="H15" s="100" t="s">
        <v>44</v>
      </c>
      <c r="I15" s="94"/>
      <c r="J15" s="16"/>
    </row>
    <row r="16" spans="1:12" s="3" customFormat="1" ht="33.6">
      <c r="A16" s="90">
        <f t="shared" si="2"/>
        <v>7</v>
      </c>
      <c r="B16" s="101" t="s">
        <v>45</v>
      </c>
      <c r="C16" s="102" t="s">
        <v>124</v>
      </c>
      <c r="D16" s="132">
        <v>1.592E-2</v>
      </c>
      <c r="E16" s="124"/>
      <c r="F16" s="132">
        <v>1.592E-2</v>
      </c>
      <c r="G16" s="92" t="s">
        <v>46</v>
      </c>
      <c r="H16" s="94" t="s">
        <v>47</v>
      </c>
      <c r="I16" s="97"/>
      <c r="J16" s="16"/>
    </row>
    <row r="17" spans="1:12" s="3" customFormat="1">
      <c r="A17" s="90">
        <f t="shared" si="2"/>
        <v>8</v>
      </c>
      <c r="B17" s="101" t="s">
        <v>48</v>
      </c>
      <c r="C17" s="102" t="s">
        <v>124</v>
      </c>
      <c r="D17" s="132">
        <v>3.1009999999999999E-2</v>
      </c>
      <c r="E17" s="124"/>
      <c r="F17" s="132">
        <v>3.1009999999999999E-2</v>
      </c>
      <c r="G17" s="92" t="s">
        <v>49</v>
      </c>
      <c r="H17" s="94" t="s">
        <v>40</v>
      </c>
      <c r="I17" s="97"/>
      <c r="J17" s="16"/>
    </row>
    <row r="18" spans="1:12" s="3" customFormat="1" ht="33.6">
      <c r="A18" s="90">
        <f t="shared" si="2"/>
        <v>9</v>
      </c>
      <c r="B18" s="101" t="s">
        <v>50</v>
      </c>
      <c r="C18" s="102" t="s">
        <v>124</v>
      </c>
      <c r="D18" s="132">
        <v>0.05</v>
      </c>
      <c r="E18" s="124"/>
      <c r="F18" s="132">
        <v>0.05</v>
      </c>
      <c r="G18" s="92" t="s">
        <v>51</v>
      </c>
      <c r="H18" s="94" t="s">
        <v>44</v>
      </c>
      <c r="I18" s="97"/>
      <c r="J18" s="16"/>
      <c r="L18" s="3">
        <v>2</v>
      </c>
    </row>
    <row r="19" spans="1:12" s="3" customFormat="1" ht="84">
      <c r="A19" s="90">
        <f t="shared" si="2"/>
        <v>10</v>
      </c>
      <c r="B19" s="99" t="s">
        <v>163</v>
      </c>
      <c r="C19" s="113" t="s">
        <v>125</v>
      </c>
      <c r="D19" s="133">
        <v>33.749999999999993</v>
      </c>
      <c r="E19" s="133">
        <v>6.69</v>
      </c>
      <c r="F19" s="134">
        <v>27.06</v>
      </c>
      <c r="G19" s="114" t="s">
        <v>52</v>
      </c>
      <c r="H19" s="113" t="s">
        <v>53</v>
      </c>
      <c r="I19" s="113" t="s">
        <v>137</v>
      </c>
      <c r="J19" s="16"/>
      <c r="K19" s="3" t="s">
        <v>138</v>
      </c>
    </row>
    <row r="20" spans="1:12" s="3" customFormat="1" ht="100.8">
      <c r="A20" s="90">
        <f t="shared" si="2"/>
        <v>11</v>
      </c>
      <c r="B20" s="103" t="s">
        <v>54</v>
      </c>
      <c r="C20" s="113" t="s">
        <v>125</v>
      </c>
      <c r="D20" s="123">
        <v>1.0349999999999999</v>
      </c>
      <c r="E20" s="124"/>
      <c r="F20" s="123">
        <v>1.0349999999999999</v>
      </c>
      <c r="G20" s="92" t="s">
        <v>55</v>
      </c>
      <c r="H20" s="104" t="s">
        <v>43</v>
      </c>
      <c r="I20" s="94" t="s">
        <v>139</v>
      </c>
      <c r="J20" s="16"/>
      <c r="K20" s="3" t="s">
        <v>138</v>
      </c>
      <c r="L20" s="3">
        <v>1</v>
      </c>
    </row>
    <row r="21" spans="1:12" s="3" customFormat="1" ht="100.8">
      <c r="A21" s="90">
        <f t="shared" si="2"/>
        <v>12</v>
      </c>
      <c r="B21" s="103" t="s">
        <v>56</v>
      </c>
      <c r="C21" s="113" t="s">
        <v>125</v>
      </c>
      <c r="D21" s="123">
        <v>1.83</v>
      </c>
      <c r="E21" s="124"/>
      <c r="F21" s="123">
        <v>1.83</v>
      </c>
      <c r="G21" s="92" t="s">
        <v>57</v>
      </c>
      <c r="H21" s="104" t="s">
        <v>43</v>
      </c>
      <c r="I21" s="94" t="s">
        <v>139</v>
      </c>
      <c r="J21" s="16"/>
      <c r="K21" s="3" t="s">
        <v>138</v>
      </c>
      <c r="L21" s="3">
        <v>1</v>
      </c>
    </row>
    <row r="22" spans="1:12" s="3" customFormat="1" ht="50.4">
      <c r="A22" s="90">
        <f t="shared" si="2"/>
        <v>13</v>
      </c>
      <c r="B22" s="91" t="s">
        <v>58</v>
      </c>
      <c r="C22" s="113" t="s">
        <v>125</v>
      </c>
      <c r="D22" s="123">
        <v>1.05</v>
      </c>
      <c r="E22" s="124"/>
      <c r="F22" s="123">
        <v>1.05</v>
      </c>
      <c r="G22" s="92" t="s">
        <v>59</v>
      </c>
      <c r="H22" s="104" t="s">
        <v>31</v>
      </c>
      <c r="I22" s="105" t="s">
        <v>144</v>
      </c>
      <c r="J22" s="16"/>
    </row>
    <row r="23" spans="1:12" s="3" customFormat="1" ht="50.4">
      <c r="A23" s="90">
        <f t="shared" si="2"/>
        <v>14</v>
      </c>
      <c r="B23" s="91" t="s">
        <v>60</v>
      </c>
      <c r="C23" s="113" t="s">
        <v>125</v>
      </c>
      <c r="D23" s="123">
        <v>2.78</v>
      </c>
      <c r="E23" s="124"/>
      <c r="F23" s="123">
        <v>2.78</v>
      </c>
      <c r="G23" s="92" t="s">
        <v>61</v>
      </c>
      <c r="H23" s="94" t="s">
        <v>62</v>
      </c>
      <c r="I23" s="105" t="s">
        <v>145</v>
      </c>
      <c r="J23" s="16"/>
    </row>
    <row r="24" spans="1:12" s="3" customFormat="1" ht="50.4">
      <c r="A24" s="90">
        <f t="shared" si="2"/>
        <v>15</v>
      </c>
      <c r="B24" s="91" t="s">
        <v>63</v>
      </c>
      <c r="C24" s="113" t="s">
        <v>125</v>
      </c>
      <c r="D24" s="124">
        <v>3.35</v>
      </c>
      <c r="E24" s="124"/>
      <c r="F24" s="124">
        <v>3.35</v>
      </c>
      <c r="G24" s="92" t="s">
        <v>64</v>
      </c>
      <c r="H24" s="104" t="s">
        <v>65</v>
      </c>
      <c r="I24" s="105" t="s">
        <v>146</v>
      </c>
      <c r="J24" s="16"/>
    </row>
    <row r="25" spans="1:12" s="3" customFormat="1" ht="50.4">
      <c r="A25" s="90">
        <f t="shared" si="2"/>
        <v>16</v>
      </c>
      <c r="B25" s="91" t="s">
        <v>66</v>
      </c>
      <c r="C25" s="113" t="s">
        <v>125</v>
      </c>
      <c r="D25" s="124">
        <v>0.83</v>
      </c>
      <c r="E25" s="124"/>
      <c r="F25" s="124">
        <v>0.83</v>
      </c>
      <c r="G25" s="92" t="s">
        <v>67</v>
      </c>
      <c r="H25" s="104" t="s">
        <v>65</v>
      </c>
      <c r="I25" s="105" t="s">
        <v>147</v>
      </c>
      <c r="J25" s="16"/>
    </row>
    <row r="26" spans="1:12" s="3" customFormat="1" ht="50.4">
      <c r="A26" s="90">
        <f t="shared" si="2"/>
        <v>17</v>
      </c>
      <c r="B26" s="91" t="s">
        <v>68</v>
      </c>
      <c r="C26" s="113" t="s">
        <v>125</v>
      </c>
      <c r="D26" s="124">
        <v>6</v>
      </c>
      <c r="E26" s="124"/>
      <c r="F26" s="124">
        <v>6</v>
      </c>
      <c r="G26" s="92" t="s">
        <v>69</v>
      </c>
      <c r="H26" s="104" t="s">
        <v>40</v>
      </c>
      <c r="I26" s="105" t="s">
        <v>148</v>
      </c>
      <c r="J26" s="16"/>
    </row>
    <row r="27" spans="1:12" s="3" customFormat="1" ht="67.2">
      <c r="A27" s="90">
        <f t="shared" si="2"/>
        <v>18</v>
      </c>
      <c r="B27" s="91" t="s">
        <v>70</v>
      </c>
      <c r="C27" s="113" t="s">
        <v>125</v>
      </c>
      <c r="D27" s="124">
        <v>1.8299999999999998</v>
      </c>
      <c r="E27" s="124"/>
      <c r="F27" s="124">
        <v>1.8299999999999998</v>
      </c>
      <c r="G27" s="92" t="s">
        <v>71</v>
      </c>
      <c r="H27" s="104" t="s">
        <v>40</v>
      </c>
      <c r="I27" s="105" t="s">
        <v>152</v>
      </c>
      <c r="J27" s="16"/>
    </row>
    <row r="28" spans="1:12" s="3" customFormat="1" ht="50.4">
      <c r="A28" s="90">
        <f t="shared" si="2"/>
        <v>19</v>
      </c>
      <c r="B28" s="91" t="s">
        <v>72</v>
      </c>
      <c r="C28" s="113" t="s">
        <v>125</v>
      </c>
      <c r="D28" s="124">
        <v>3.1100000000000003</v>
      </c>
      <c r="E28" s="124"/>
      <c r="F28" s="124">
        <v>3.1100000000000003</v>
      </c>
      <c r="G28" s="92" t="s">
        <v>73</v>
      </c>
      <c r="H28" s="93" t="s">
        <v>44</v>
      </c>
      <c r="I28" s="105" t="s">
        <v>153</v>
      </c>
      <c r="J28" s="16"/>
    </row>
    <row r="29" spans="1:12" s="3" customFormat="1" ht="50.4">
      <c r="A29" s="90">
        <f t="shared" si="2"/>
        <v>20</v>
      </c>
      <c r="B29" s="91" t="s">
        <v>74</v>
      </c>
      <c r="C29" s="113" t="s">
        <v>125</v>
      </c>
      <c r="D29" s="124">
        <v>2.0499999999999998</v>
      </c>
      <c r="E29" s="124">
        <v>1</v>
      </c>
      <c r="F29" s="124">
        <v>1.0499999999999998</v>
      </c>
      <c r="G29" s="92" t="s">
        <v>75</v>
      </c>
      <c r="H29" s="93" t="s">
        <v>31</v>
      </c>
      <c r="I29" s="105" t="s">
        <v>154</v>
      </c>
      <c r="J29" s="16"/>
    </row>
    <row r="30" spans="1:12" s="3" customFormat="1" ht="50.4">
      <c r="A30" s="90">
        <f t="shared" si="2"/>
        <v>21</v>
      </c>
      <c r="B30" s="91" t="s">
        <v>76</v>
      </c>
      <c r="C30" s="113" t="s">
        <v>125</v>
      </c>
      <c r="D30" s="124">
        <v>1.35</v>
      </c>
      <c r="E30" s="124"/>
      <c r="F30" s="124">
        <v>1.35</v>
      </c>
      <c r="G30" s="92" t="s">
        <v>77</v>
      </c>
      <c r="H30" s="104" t="s">
        <v>43</v>
      </c>
      <c r="I30" s="105" t="s">
        <v>149</v>
      </c>
      <c r="J30" s="16"/>
    </row>
    <row r="31" spans="1:12" s="3" customFormat="1" ht="50.4">
      <c r="A31" s="90">
        <f t="shared" si="2"/>
        <v>22</v>
      </c>
      <c r="B31" s="103" t="s">
        <v>78</v>
      </c>
      <c r="C31" s="113" t="s">
        <v>125</v>
      </c>
      <c r="D31" s="123">
        <v>1.3</v>
      </c>
      <c r="E31" s="124"/>
      <c r="F31" s="123">
        <v>1.3</v>
      </c>
      <c r="G31" s="92" t="s">
        <v>79</v>
      </c>
      <c r="H31" s="106" t="s">
        <v>80</v>
      </c>
      <c r="I31" s="94" t="s">
        <v>155</v>
      </c>
      <c r="J31" s="16"/>
    </row>
    <row r="32" spans="1:12" s="3" customFormat="1" ht="50.4">
      <c r="A32" s="90">
        <f t="shared" si="2"/>
        <v>23</v>
      </c>
      <c r="B32" s="91" t="s">
        <v>81</v>
      </c>
      <c r="C32" s="113" t="s">
        <v>125</v>
      </c>
      <c r="D32" s="124">
        <v>0.75</v>
      </c>
      <c r="E32" s="124">
        <v>0.72</v>
      </c>
      <c r="F32" s="124">
        <v>0.03</v>
      </c>
      <c r="G32" s="92" t="s">
        <v>82</v>
      </c>
      <c r="H32" s="107" t="s">
        <v>83</v>
      </c>
      <c r="I32" s="105" t="s">
        <v>150</v>
      </c>
      <c r="J32" s="16"/>
    </row>
    <row r="33" spans="1:12" s="3" customFormat="1" ht="100.8">
      <c r="A33" s="90">
        <f t="shared" si="2"/>
        <v>24</v>
      </c>
      <c r="B33" s="108" t="s">
        <v>84</v>
      </c>
      <c r="C33" s="109" t="s">
        <v>126</v>
      </c>
      <c r="D33" s="123">
        <v>0.94</v>
      </c>
      <c r="E33" s="123"/>
      <c r="F33" s="123">
        <v>0.94</v>
      </c>
      <c r="G33" s="92" t="s">
        <v>85</v>
      </c>
      <c r="H33" s="110" t="s">
        <v>86</v>
      </c>
      <c r="I33" s="94" t="s">
        <v>139</v>
      </c>
      <c r="J33" s="16"/>
      <c r="K33" s="3" t="s">
        <v>138</v>
      </c>
    </row>
    <row r="34" spans="1:12" s="3" customFormat="1" ht="84">
      <c r="A34" s="90">
        <f t="shared" si="2"/>
        <v>25</v>
      </c>
      <c r="B34" s="103" t="s">
        <v>87</v>
      </c>
      <c r="C34" s="109" t="s">
        <v>126</v>
      </c>
      <c r="D34" s="125">
        <v>19.38</v>
      </c>
      <c r="E34" s="125"/>
      <c r="F34" s="125">
        <v>19.38</v>
      </c>
      <c r="G34" s="92" t="s">
        <v>88</v>
      </c>
      <c r="H34" s="104" t="s">
        <v>37</v>
      </c>
      <c r="I34" s="94" t="s">
        <v>140</v>
      </c>
      <c r="J34" s="16"/>
      <c r="K34" s="3" t="s">
        <v>138</v>
      </c>
      <c r="L34" s="3">
        <v>1</v>
      </c>
    </row>
    <row r="35" spans="1:12" s="3" customFormat="1" ht="50.4">
      <c r="A35" s="90">
        <f t="shared" si="2"/>
        <v>26</v>
      </c>
      <c r="B35" s="111" t="s">
        <v>89</v>
      </c>
      <c r="C35" s="109" t="s">
        <v>126</v>
      </c>
      <c r="D35" s="126">
        <v>12.95</v>
      </c>
      <c r="E35" s="126">
        <v>10.7</v>
      </c>
      <c r="F35" s="126">
        <f>D35-E35</f>
        <v>2.25</v>
      </c>
      <c r="G35" s="92" t="s">
        <v>90</v>
      </c>
      <c r="H35" s="112" t="s">
        <v>80</v>
      </c>
      <c r="I35" s="113" t="s">
        <v>141</v>
      </c>
      <c r="J35" s="16"/>
      <c r="K35" s="3" t="s">
        <v>138</v>
      </c>
      <c r="L35" s="3">
        <v>1</v>
      </c>
    </row>
    <row r="36" spans="1:12" s="3" customFormat="1" ht="50.4">
      <c r="A36" s="90">
        <f t="shared" si="2"/>
        <v>27</v>
      </c>
      <c r="B36" s="111" t="s">
        <v>91</v>
      </c>
      <c r="C36" s="112" t="s">
        <v>127</v>
      </c>
      <c r="D36" s="124">
        <v>0.2</v>
      </c>
      <c r="E36" s="124"/>
      <c r="F36" s="124">
        <v>0.2</v>
      </c>
      <c r="G36" s="96" t="s">
        <v>92</v>
      </c>
      <c r="H36" s="112" t="s">
        <v>40</v>
      </c>
      <c r="I36" s="94" t="s">
        <v>151</v>
      </c>
      <c r="J36" s="16"/>
    </row>
    <row r="37" spans="1:12" s="3" customFormat="1" ht="50.4">
      <c r="A37" s="90">
        <f t="shared" si="2"/>
        <v>28</v>
      </c>
      <c r="B37" s="111" t="s">
        <v>93</v>
      </c>
      <c r="C37" s="112" t="s">
        <v>128</v>
      </c>
      <c r="D37" s="127">
        <v>0.64000000000000012</v>
      </c>
      <c r="E37" s="128"/>
      <c r="F37" s="127">
        <v>0.64000000000000012</v>
      </c>
      <c r="G37" s="92" t="s">
        <v>94</v>
      </c>
      <c r="H37" s="114" t="s">
        <v>34</v>
      </c>
      <c r="I37" s="113" t="s">
        <v>142</v>
      </c>
      <c r="J37" s="16"/>
      <c r="K37" s="3" t="s">
        <v>138</v>
      </c>
      <c r="L37" s="3">
        <v>1</v>
      </c>
    </row>
    <row r="38" spans="1:12" s="3" customFormat="1" ht="50.4">
      <c r="A38" s="90">
        <f t="shared" si="2"/>
        <v>29</v>
      </c>
      <c r="B38" s="99" t="s">
        <v>95</v>
      </c>
      <c r="C38" s="112" t="s">
        <v>128</v>
      </c>
      <c r="D38" s="133">
        <v>0.2</v>
      </c>
      <c r="E38" s="133">
        <v>0.2</v>
      </c>
      <c r="F38" s="134"/>
      <c r="G38" s="114"/>
      <c r="H38" s="113" t="s">
        <v>96</v>
      </c>
      <c r="I38" s="113" t="s">
        <v>156</v>
      </c>
      <c r="J38" s="16"/>
    </row>
    <row r="39" spans="1:12" s="3" customFormat="1" ht="50.4">
      <c r="A39" s="90">
        <f t="shared" si="2"/>
        <v>30</v>
      </c>
      <c r="B39" s="115" t="s">
        <v>97</v>
      </c>
      <c r="C39" s="92" t="s">
        <v>129</v>
      </c>
      <c r="D39" s="126">
        <v>0.05</v>
      </c>
      <c r="E39" s="126"/>
      <c r="F39" s="126">
        <v>0.05</v>
      </c>
      <c r="G39" s="92" t="s">
        <v>98</v>
      </c>
      <c r="H39" s="112" t="s">
        <v>40</v>
      </c>
      <c r="I39" s="25" t="s">
        <v>99</v>
      </c>
      <c r="J39" s="16"/>
    </row>
    <row r="40" spans="1:12" s="3" customFormat="1" ht="33.6">
      <c r="A40" s="90">
        <f t="shared" si="2"/>
        <v>31</v>
      </c>
      <c r="B40" s="101" t="s">
        <v>100</v>
      </c>
      <c r="C40" s="102" t="s">
        <v>130</v>
      </c>
      <c r="D40" s="135">
        <v>0.45</v>
      </c>
      <c r="E40" s="136"/>
      <c r="F40" s="135">
        <v>0.45</v>
      </c>
      <c r="G40" s="96" t="s">
        <v>101</v>
      </c>
      <c r="H40" s="96" t="s">
        <v>47</v>
      </c>
      <c r="I40" s="97"/>
      <c r="J40" s="16"/>
    </row>
    <row r="41" spans="1:12" s="3" customFormat="1" ht="33.6">
      <c r="A41" s="90">
        <f t="shared" si="2"/>
        <v>32</v>
      </c>
      <c r="B41" s="101" t="s">
        <v>102</v>
      </c>
      <c r="C41" s="102" t="s">
        <v>130</v>
      </c>
      <c r="D41" s="135">
        <v>8.6879999999999999E-2</v>
      </c>
      <c r="E41" s="136"/>
      <c r="F41" s="135">
        <v>8.6879999999999999E-2</v>
      </c>
      <c r="G41" s="96" t="s">
        <v>103</v>
      </c>
      <c r="H41" s="96" t="s">
        <v>44</v>
      </c>
      <c r="I41" s="97"/>
      <c r="J41" s="16"/>
    </row>
    <row r="42" spans="1:12" s="3" customFormat="1" ht="50.4">
      <c r="A42" s="90">
        <f t="shared" si="2"/>
        <v>33</v>
      </c>
      <c r="B42" s="99" t="s">
        <v>104</v>
      </c>
      <c r="C42" s="113" t="s">
        <v>131</v>
      </c>
      <c r="D42" s="133">
        <v>14.76</v>
      </c>
      <c r="E42" s="133"/>
      <c r="F42" s="134">
        <v>14.76</v>
      </c>
      <c r="G42" s="114" t="s">
        <v>105</v>
      </c>
      <c r="H42" s="113" t="s">
        <v>96</v>
      </c>
      <c r="I42" s="113" t="s">
        <v>157</v>
      </c>
      <c r="J42" s="16"/>
    </row>
    <row r="43" spans="1:12" s="3" customFormat="1">
      <c r="A43" s="90">
        <f t="shared" si="2"/>
        <v>34</v>
      </c>
      <c r="B43" s="116" t="s">
        <v>106</v>
      </c>
      <c r="C43" s="117" t="s">
        <v>132</v>
      </c>
      <c r="D43" s="123">
        <v>0.17460999999999999</v>
      </c>
      <c r="E43" s="123"/>
      <c r="F43" s="123">
        <v>0.17460999999999999</v>
      </c>
      <c r="G43" s="96" t="s">
        <v>107</v>
      </c>
      <c r="H43" s="117" t="s">
        <v>80</v>
      </c>
      <c r="I43" s="94"/>
      <c r="J43" s="16"/>
    </row>
    <row r="44" spans="1:12" s="3" customFormat="1" ht="50.4">
      <c r="A44" s="90">
        <f t="shared" si="2"/>
        <v>35</v>
      </c>
      <c r="B44" s="99" t="s">
        <v>108</v>
      </c>
      <c r="C44" s="113" t="s">
        <v>133</v>
      </c>
      <c r="D44" s="133">
        <v>4.09</v>
      </c>
      <c r="E44" s="133">
        <v>2.6749999999999998</v>
      </c>
      <c r="F44" s="133">
        <v>1.415</v>
      </c>
      <c r="G44" s="114" t="s">
        <v>109</v>
      </c>
      <c r="H44" s="113" t="s">
        <v>44</v>
      </c>
      <c r="I44" s="113" t="s">
        <v>158</v>
      </c>
      <c r="J44" s="16"/>
    </row>
    <row r="45" spans="1:12" s="3" customFormat="1" ht="100.8">
      <c r="A45" s="90">
        <f t="shared" si="2"/>
        <v>36</v>
      </c>
      <c r="B45" s="91" t="s">
        <v>110</v>
      </c>
      <c r="C45" s="94" t="s">
        <v>134</v>
      </c>
      <c r="D45" s="129">
        <v>3.41</v>
      </c>
      <c r="E45" s="130">
        <v>0.93</v>
      </c>
      <c r="F45" s="130">
        <f>2.23+0.25</f>
        <v>2.48</v>
      </c>
      <c r="G45" s="92" t="s">
        <v>111</v>
      </c>
      <c r="H45" s="94" t="s">
        <v>31</v>
      </c>
      <c r="I45" s="94" t="s">
        <v>143</v>
      </c>
      <c r="J45" s="16"/>
      <c r="K45" s="3" t="s">
        <v>138</v>
      </c>
      <c r="L45" s="3">
        <v>1</v>
      </c>
    </row>
    <row r="46" spans="1:12" ht="67.2">
      <c r="A46" s="87" t="s">
        <v>5</v>
      </c>
      <c r="B46" s="85" t="s">
        <v>24</v>
      </c>
      <c r="C46" s="50"/>
      <c r="D46" s="136"/>
      <c r="E46" s="136"/>
      <c r="F46" s="136"/>
      <c r="G46" s="25"/>
      <c r="H46" s="22"/>
      <c r="I46" s="26"/>
      <c r="J46" s="51"/>
    </row>
    <row r="47" spans="1:12" ht="12.75" customHeight="1">
      <c r="A47" s="50"/>
      <c r="B47" s="24" t="s">
        <v>112</v>
      </c>
      <c r="C47" s="52"/>
      <c r="D47" s="136"/>
      <c r="E47" s="136"/>
      <c r="F47" s="136"/>
      <c r="G47" s="25"/>
      <c r="H47" s="22"/>
      <c r="I47" s="26"/>
      <c r="J47" s="51"/>
    </row>
    <row r="48" spans="1:12" s="1" customFormat="1" ht="84">
      <c r="A48" s="87" t="s">
        <v>25</v>
      </c>
      <c r="B48" s="85" t="s">
        <v>26</v>
      </c>
      <c r="C48" s="138"/>
      <c r="D48" s="139">
        <f>SUM(D49:D55)</f>
        <v>0.88429999999999997</v>
      </c>
      <c r="E48" s="139">
        <f t="shared" ref="E48:F48" si="3">SUM(E49:E55)</f>
        <v>0.7942999999999999</v>
      </c>
      <c r="F48" s="139">
        <f t="shared" si="3"/>
        <v>0.09</v>
      </c>
      <c r="G48" s="87"/>
      <c r="H48" s="140"/>
      <c r="I48" s="87"/>
      <c r="J48" s="45"/>
    </row>
    <row r="49" spans="1:10" ht="33.6">
      <c r="A49" s="90">
        <f>A45+1</f>
        <v>37</v>
      </c>
      <c r="B49" s="118" t="s">
        <v>113</v>
      </c>
      <c r="C49" s="96" t="s">
        <v>123</v>
      </c>
      <c r="D49" s="135">
        <v>1.6799999999999999E-2</v>
      </c>
      <c r="E49" s="135">
        <v>1.6799999999999999E-2</v>
      </c>
      <c r="F49" s="137"/>
      <c r="G49" s="119"/>
      <c r="H49" s="94" t="s">
        <v>31</v>
      </c>
      <c r="I49" s="94"/>
      <c r="J49" s="48"/>
    </row>
    <row r="50" spans="1:10" ht="33.6">
      <c r="A50" s="90">
        <f>A49+1</f>
        <v>38</v>
      </c>
      <c r="B50" s="101" t="s">
        <v>114</v>
      </c>
      <c r="C50" s="102" t="s">
        <v>124</v>
      </c>
      <c r="D50" s="135">
        <v>0.04</v>
      </c>
      <c r="E50" s="135">
        <v>0.04</v>
      </c>
      <c r="F50" s="125"/>
      <c r="G50" s="96"/>
      <c r="H50" s="94" t="s">
        <v>115</v>
      </c>
      <c r="I50" s="97"/>
      <c r="J50" s="48"/>
    </row>
    <row r="51" spans="1:10" ht="50.4">
      <c r="A51" s="90">
        <f t="shared" ref="A51:A55" si="4">A50+1</f>
        <v>39</v>
      </c>
      <c r="B51" s="111" t="s">
        <v>116</v>
      </c>
      <c r="C51" s="112" t="s">
        <v>125</v>
      </c>
      <c r="D51" s="127">
        <v>0.12720000000000001</v>
      </c>
      <c r="E51" s="127">
        <v>0.1072</v>
      </c>
      <c r="F51" s="134">
        <v>0.02</v>
      </c>
      <c r="G51" s="92" t="s">
        <v>117</v>
      </c>
      <c r="H51" s="120" t="s">
        <v>115</v>
      </c>
      <c r="I51" s="113" t="s">
        <v>159</v>
      </c>
      <c r="J51" s="48"/>
    </row>
    <row r="52" spans="1:10" ht="50.4">
      <c r="A52" s="90">
        <f t="shared" si="4"/>
        <v>40</v>
      </c>
      <c r="B52" s="111" t="s">
        <v>118</v>
      </c>
      <c r="C52" s="112" t="s">
        <v>125</v>
      </c>
      <c r="D52" s="127">
        <v>0.32</v>
      </c>
      <c r="E52" s="127">
        <v>0.3</v>
      </c>
      <c r="F52" s="134">
        <v>0.02</v>
      </c>
      <c r="G52" s="92" t="s">
        <v>117</v>
      </c>
      <c r="H52" s="112" t="s">
        <v>115</v>
      </c>
      <c r="I52" s="113" t="s">
        <v>159</v>
      </c>
      <c r="J52" s="48"/>
    </row>
    <row r="53" spans="1:10" ht="50.4">
      <c r="A53" s="90">
        <f t="shared" si="4"/>
        <v>41</v>
      </c>
      <c r="B53" s="111" t="s">
        <v>119</v>
      </c>
      <c r="C53" s="112" t="s">
        <v>125</v>
      </c>
      <c r="D53" s="127">
        <v>0.2651</v>
      </c>
      <c r="E53" s="127">
        <v>0.24510000000000001</v>
      </c>
      <c r="F53" s="134">
        <v>0.02</v>
      </c>
      <c r="G53" s="92" t="s">
        <v>117</v>
      </c>
      <c r="H53" s="112" t="s">
        <v>115</v>
      </c>
      <c r="I53" s="113" t="s">
        <v>159</v>
      </c>
      <c r="J53" s="48"/>
    </row>
    <row r="54" spans="1:10" ht="50.4">
      <c r="A54" s="90">
        <f t="shared" si="4"/>
        <v>42</v>
      </c>
      <c r="B54" s="111" t="s">
        <v>120</v>
      </c>
      <c r="C54" s="112" t="s">
        <v>125</v>
      </c>
      <c r="D54" s="127">
        <v>2.8400000000000002E-2</v>
      </c>
      <c r="E54" s="127">
        <v>1.84E-2</v>
      </c>
      <c r="F54" s="134">
        <v>0.01</v>
      </c>
      <c r="G54" s="92" t="s">
        <v>39</v>
      </c>
      <c r="H54" s="112" t="s">
        <v>115</v>
      </c>
      <c r="I54" s="113" t="s">
        <v>159</v>
      </c>
      <c r="J54" s="48"/>
    </row>
    <row r="55" spans="1:10" ht="50.4">
      <c r="A55" s="90">
        <f t="shared" si="4"/>
        <v>43</v>
      </c>
      <c r="B55" s="111" t="s">
        <v>121</v>
      </c>
      <c r="C55" s="112" t="s">
        <v>125</v>
      </c>
      <c r="D55" s="127">
        <v>8.6800000000000002E-2</v>
      </c>
      <c r="E55" s="127">
        <v>6.6799999999999998E-2</v>
      </c>
      <c r="F55" s="134">
        <v>0.02</v>
      </c>
      <c r="G55" s="92" t="s">
        <v>117</v>
      </c>
      <c r="H55" s="112" t="s">
        <v>115</v>
      </c>
      <c r="I55" s="113" t="s">
        <v>159</v>
      </c>
      <c r="J55" s="48"/>
    </row>
  </sheetData>
  <protectedRanges>
    <protectedRange password="EF04" sqref="H11" name="Range1_1"/>
    <protectedRange password="EF04" sqref="F11 D11" name="Range1_9_1"/>
    <protectedRange password="EF04" sqref="B11" name="Range1_9_2"/>
    <protectedRange password="EF04" sqref="H45" name="Range1_58"/>
    <protectedRange password="EF04" sqref="B12 C12:C15" name="Range1_35_1_2_1"/>
    <protectedRange password="EF04" sqref="H12" name="Range1_35_1_2_1_1_2"/>
    <protectedRange password="EF04" sqref="H14" name="Range1_37_1_5_1"/>
    <protectedRange password="EF04" sqref="B16 C16:C18" name="Range1_13_1"/>
    <protectedRange password="EF04" sqref="B17" name="Range1_13_5"/>
    <protectedRange password="EF04" sqref="H16" name="Range1_13_1_1"/>
    <protectedRange password="EF04" sqref="H17" name="Range1_13_5_1"/>
    <protectedRange password="EF04" sqref="B21" name="Range1_36_10"/>
    <protectedRange password="EF04" sqref="B22:B23" name="Range1_36_11"/>
    <protectedRange password="EF04" sqref="B20" name="Range1_36_24_1"/>
    <protectedRange password="EF04" sqref="H22:H23" name="Range1_36_11_1"/>
    <protectedRange password="EF04" sqref="H20:H21" name="Range1_36_24_1_1"/>
    <protectedRange password="EF04" sqref="D21:D23 F21:F23" name="Range1_36_9"/>
    <protectedRange password="EF04" sqref="D20 F20" name="Range1_36_21_1"/>
    <protectedRange password="EF04" sqref="I20" name="Range1_3_1_2_2"/>
    <protectedRange password="EF04" sqref="B24:B26" name="Range1_36_11_3"/>
    <protectedRange password="EF04" sqref="B29" name="Range1_36_13"/>
    <protectedRange password="EF04" sqref="H24:H26" name="Range1_36_11_4"/>
    <protectedRange password="EF04" sqref="H29" name="Range1_36_13_1"/>
    <protectedRange password="EF04" sqref="D31 F31" name="Range1_36_9_1"/>
    <protectedRange password="EF04" sqref="B33 C33:C35" name="Range1_1_1"/>
    <protectedRange password="EF04" sqref="H33 D33:F33" name="Range1_4_3"/>
    <protectedRange password="EF04" sqref="I33" name="Range1_14_4_3"/>
    <protectedRange password="EF04" sqref="B35" name="Range1_14_1"/>
    <protectedRange password="EF04" sqref="B34" name="Range1_14_1_1"/>
    <protectedRange password="EF04" sqref="H34:H35" name="Range1_64_1"/>
    <protectedRange password="EF04" sqref="I35" name="Range1_14_2"/>
    <protectedRange password="EF04" sqref="B37:C37 C38" name="Range1_19_4"/>
    <protectedRange password="EF04" sqref="F37 D37" name="Range1_19_1"/>
    <protectedRange password="EF04" sqref="H37" name="Range1_19_1_1"/>
    <protectedRange password="EF04" sqref="B40:C40 C41" name="Range1_13_5_2"/>
    <protectedRange password="EF04" sqref="B43:C43" name="Range1_27_3"/>
    <protectedRange password="EF04" sqref="H43" name="Range1_27_3_1"/>
    <protectedRange password="EF04" sqref="D43:F43" name="Range1_28"/>
    <protectedRange password="EF04" sqref="I43" name="Range1_27_3_2"/>
    <protectedRange password="EF04" sqref="B45:C45" name="Range1_11_15_4"/>
    <protectedRange password="EF04" sqref="I45" name="Range1_11_15_5"/>
    <protectedRange password="EF04" sqref="I11" name="Range1_55_2_5"/>
    <protectedRange password="EF04" sqref="I39" name="Range1_1_1_1"/>
    <protectedRange password="EF04" sqref="H10" name="Range1_58_1"/>
    <protectedRange password="EF04" sqref="I10" name="Range1_55_2_5_1_1"/>
    <protectedRange password="EF04" sqref="F10" name="Range1_55_2_1_1"/>
    <protectedRange password="EF04" sqref="H19" name="Range1_36_4_1_1"/>
    <protectedRange password="EF04" sqref="I38" name="Range1_55_2_5_1_2"/>
    <protectedRange password="EF04" sqref="H38" name="Range1_36_4_1_2"/>
    <protectedRange password="EF04" sqref="B38" name="Range1_19_10_1_1_1"/>
    <protectedRange password="EF04" sqref="I42" name="Range1_55_2_5_1_3"/>
    <protectedRange password="EF04" sqref="H42" name="Range1_36_4_1_3"/>
    <protectedRange password="EF04" sqref="H49" name="Range1_58_2"/>
    <protectedRange password="EF04" sqref="H50" name="Range1_13_5_1_1"/>
  </protectedRanges>
  <autoFilter ref="A7:L55"/>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6" fitToHeight="8" orientation="landscape" blackAndWhite="1"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showZeros="0" zoomScaleNormal="100" zoomScaleSheetLayoutView="100"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12</v>
      </c>
      <c r="B1" s="73"/>
      <c r="C1" s="73"/>
      <c r="D1" s="74"/>
      <c r="E1" s="74"/>
      <c r="F1" s="74"/>
      <c r="G1" s="75"/>
      <c r="H1" s="73"/>
      <c r="I1" s="76"/>
    </row>
    <row r="2" spans="1:10" s="78" customFormat="1" ht="18">
      <c r="A2" s="144" t="s">
        <v>13</v>
      </c>
      <c r="B2" s="144"/>
      <c r="C2" s="144"/>
      <c r="D2" s="144"/>
      <c r="E2" s="144"/>
      <c r="F2" s="144"/>
      <c r="G2" s="144"/>
      <c r="H2" s="144"/>
      <c r="I2" s="144"/>
      <c r="J2" s="144"/>
    </row>
    <row r="3" spans="1:10" s="78" customFormat="1" ht="18">
      <c r="A3" s="144" t="s">
        <v>162</v>
      </c>
      <c r="B3" s="144"/>
      <c r="C3" s="144"/>
      <c r="D3" s="144"/>
      <c r="E3" s="144"/>
      <c r="F3" s="144"/>
      <c r="G3" s="144"/>
      <c r="H3" s="144"/>
      <c r="I3" s="144"/>
      <c r="J3" s="144"/>
    </row>
    <row r="4" spans="1:10" s="86" customFormat="1" ht="18">
      <c r="A4" s="147" t="s">
        <v>165</v>
      </c>
      <c r="B4" s="147"/>
      <c r="C4" s="147"/>
      <c r="D4" s="147"/>
      <c r="E4" s="147"/>
      <c r="F4" s="147"/>
      <c r="G4" s="147"/>
      <c r="H4" s="147"/>
      <c r="I4" s="147"/>
      <c r="J4" s="147"/>
    </row>
    <row r="5" spans="1:10" s="84" customFormat="1" ht="18">
      <c r="A5" s="79"/>
      <c r="B5" s="80"/>
      <c r="C5" s="79"/>
      <c r="D5" s="81"/>
      <c r="E5" s="81"/>
      <c r="F5" s="81"/>
      <c r="G5" s="81"/>
      <c r="H5" s="82"/>
      <c r="I5" s="83"/>
    </row>
    <row r="6" spans="1:10" s="7" customFormat="1" ht="19.5" customHeight="1">
      <c r="A6" s="145" t="s">
        <v>0</v>
      </c>
      <c r="B6" s="143" t="s">
        <v>7</v>
      </c>
      <c r="C6" s="143" t="s">
        <v>1</v>
      </c>
      <c r="D6" s="146" t="s">
        <v>8</v>
      </c>
      <c r="E6" s="146" t="s">
        <v>21</v>
      </c>
      <c r="F6" s="146" t="s">
        <v>2</v>
      </c>
      <c r="G6" s="146"/>
      <c r="H6" s="143" t="s">
        <v>10</v>
      </c>
      <c r="I6" s="142" t="s">
        <v>11</v>
      </c>
      <c r="J6" s="148" t="s">
        <v>3</v>
      </c>
    </row>
    <row r="7" spans="1:10" s="7" customFormat="1" ht="64.5" customHeight="1">
      <c r="A7" s="145"/>
      <c r="B7" s="143"/>
      <c r="C7" s="143"/>
      <c r="D7" s="146"/>
      <c r="E7" s="146"/>
      <c r="F7" s="8" t="s">
        <v>22</v>
      </c>
      <c r="G7" s="8" t="s">
        <v>9</v>
      </c>
      <c r="H7" s="143"/>
      <c r="I7" s="142"/>
      <c r="J7" s="149"/>
    </row>
    <row r="8" spans="1:10" s="7" customFormat="1">
      <c r="A8" s="4"/>
      <c r="B8" s="5" t="s">
        <v>28</v>
      </c>
      <c r="C8" s="5"/>
      <c r="D8" s="122">
        <f>SUM(D9)</f>
        <v>1.1256999999999999</v>
      </c>
      <c r="E8" s="122">
        <f t="shared" ref="E8:F8" si="0">SUM(E9)</f>
        <v>1.1256999999999999</v>
      </c>
      <c r="F8" s="122">
        <f t="shared" si="0"/>
        <v>0</v>
      </c>
      <c r="G8" s="8"/>
      <c r="H8" s="5"/>
      <c r="I8" s="29"/>
      <c r="J8" s="9"/>
    </row>
    <row r="9" spans="1:10" s="3" customFormat="1" ht="36">
      <c r="A9" s="90">
        <f t="shared" ref="A9" si="1">A8+1</f>
        <v>1</v>
      </c>
      <c r="B9" s="99" t="s">
        <v>160</v>
      </c>
      <c r="C9" s="93" t="s">
        <v>123</v>
      </c>
      <c r="D9" s="124">
        <v>1.1256999999999999</v>
      </c>
      <c r="E9" s="124">
        <v>1.1256999999999999</v>
      </c>
      <c r="F9" s="124"/>
      <c r="G9" s="96"/>
      <c r="H9" s="100" t="s">
        <v>44</v>
      </c>
      <c r="I9" s="94"/>
      <c r="J9" s="16"/>
    </row>
  </sheetData>
  <protectedRanges>
    <protectedRange password="EF04" sqref="C9" name="Range1_35_1_2_1"/>
  </protectedRanges>
  <mergeCells count="12">
    <mergeCell ref="J6:J7"/>
    <mergeCell ref="D6:D7"/>
    <mergeCell ref="I6:I7"/>
    <mergeCell ref="A2:J2"/>
    <mergeCell ref="A3:J3"/>
    <mergeCell ref="A6:A7"/>
    <mergeCell ref="B6:B7"/>
    <mergeCell ref="C6:C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tabSelected="1"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6.109375" style="70" customWidth="1"/>
    <col min="8" max="8" width="18.33203125" style="71" customWidth="1"/>
    <col min="9" max="9" width="31" style="69" customWidth="1"/>
    <col min="10" max="10" width="13.109375" style="2" customWidth="1"/>
    <col min="11" max="16384" width="10" style="2"/>
  </cols>
  <sheetData>
    <row r="1" spans="1:10" s="77" customFormat="1" ht="18">
      <c r="A1" s="73" t="s">
        <v>15</v>
      </c>
      <c r="B1" s="73"/>
      <c r="C1" s="73"/>
      <c r="D1" s="74"/>
      <c r="E1" s="74"/>
      <c r="F1" s="74"/>
      <c r="G1" s="75"/>
      <c r="H1" s="73"/>
      <c r="I1" s="76"/>
    </row>
    <row r="2" spans="1:10" s="78" customFormat="1" ht="18">
      <c r="A2" s="144" t="s">
        <v>14</v>
      </c>
      <c r="B2" s="144"/>
      <c r="C2" s="144"/>
      <c r="D2" s="144"/>
      <c r="E2" s="144"/>
      <c r="F2" s="144"/>
      <c r="G2" s="144"/>
      <c r="H2" s="144"/>
      <c r="I2" s="144"/>
      <c r="J2" s="144"/>
    </row>
    <row r="3" spans="1:10" s="78" customFormat="1" ht="18">
      <c r="A3" s="144" t="s">
        <v>162</v>
      </c>
      <c r="B3" s="144"/>
      <c r="C3" s="144"/>
      <c r="D3" s="144"/>
      <c r="E3" s="144"/>
      <c r="F3" s="144"/>
      <c r="G3" s="144"/>
      <c r="H3" s="144"/>
      <c r="I3" s="144"/>
      <c r="J3" s="144"/>
    </row>
    <row r="4" spans="1:10" s="86" customFormat="1" ht="18">
      <c r="A4" s="147" t="s">
        <v>165</v>
      </c>
      <c r="B4" s="147"/>
      <c r="C4" s="147"/>
      <c r="D4" s="147"/>
      <c r="E4" s="147"/>
      <c r="F4" s="147"/>
      <c r="G4" s="147"/>
      <c r="H4" s="147"/>
      <c r="I4" s="147"/>
      <c r="J4" s="147"/>
    </row>
    <row r="5" spans="1:10" s="84" customFormat="1" ht="18">
      <c r="A5" s="79"/>
      <c r="B5" s="80"/>
      <c r="C5" s="79"/>
      <c r="D5" s="81"/>
      <c r="E5" s="81"/>
      <c r="F5" s="81"/>
      <c r="G5" s="81"/>
      <c r="H5" s="82"/>
      <c r="I5" s="83"/>
    </row>
    <row r="6" spans="1:10" s="7" customFormat="1" ht="19.5" customHeight="1">
      <c r="A6" s="145" t="s">
        <v>0</v>
      </c>
      <c r="B6" s="143" t="s">
        <v>7</v>
      </c>
      <c r="C6" s="143" t="s">
        <v>1</v>
      </c>
      <c r="D6" s="146" t="s">
        <v>8</v>
      </c>
      <c r="E6" s="146" t="s">
        <v>21</v>
      </c>
      <c r="F6" s="146" t="s">
        <v>2</v>
      </c>
      <c r="G6" s="146"/>
      <c r="H6" s="143" t="s">
        <v>10</v>
      </c>
      <c r="I6" s="142" t="s">
        <v>11</v>
      </c>
      <c r="J6" s="148" t="s">
        <v>3</v>
      </c>
    </row>
    <row r="7" spans="1:10" s="7" customFormat="1" ht="64.5" customHeight="1">
      <c r="A7" s="145"/>
      <c r="B7" s="143"/>
      <c r="C7" s="143"/>
      <c r="D7" s="146"/>
      <c r="E7" s="146"/>
      <c r="F7" s="8" t="s">
        <v>22</v>
      </c>
      <c r="G7" s="8" t="s">
        <v>9</v>
      </c>
      <c r="H7" s="143"/>
      <c r="I7" s="142"/>
      <c r="J7" s="149"/>
    </row>
    <row r="8" spans="1:10" s="7" customFormat="1">
      <c r="A8" s="4"/>
      <c r="B8" s="5" t="s">
        <v>28</v>
      </c>
      <c r="C8" s="5"/>
      <c r="D8" s="122">
        <f>SUM(D9:D17)</f>
        <v>74.234999999999985</v>
      </c>
      <c r="E8" s="122">
        <f t="shared" ref="E8:F8" si="0">SUM(E9:E17)</f>
        <v>18.32</v>
      </c>
      <c r="F8" s="122">
        <f t="shared" si="0"/>
        <v>55.914999999999999</v>
      </c>
      <c r="G8" s="8"/>
      <c r="H8" s="5"/>
      <c r="I8" s="29"/>
      <c r="J8" s="9"/>
    </row>
    <row r="9" spans="1:10" s="3" customFormat="1" ht="50.4">
      <c r="A9" s="90">
        <v>1</v>
      </c>
      <c r="B9" s="91" t="s">
        <v>32</v>
      </c>
      <c r="C9" s="92" t="s">
        <v>122</v>
      </c>
      <c r="D9" s="123">
        <v>0.3</v>
      </c>
      <c r="E9" s="130"/>
      <c r="F9" s="123">
        <v>0.3</v>
      </c>
      <c r="G9" s="92" t="s">
        <v>33</v>
      </c>
      <c r="H9" s="93" t="s">
        <v>34</v>
      </c>
      <c r="I9" s="94" t="s">
        <v>136</v>
      </c>
      <c r="J9" s="16"/>
    </row>
    <row r="10" spans="1:10" s="3" customFormat="1" ht="84">
      <c r="A10" s="90">
        <f>A9+1</f>
        <v>2</v>
      </c>
      <c r="B10" s="99" t="s">
        <v>163</v>
      </c>
      <c r="C10" s="113" t="s">
        <v>125</v>
      </c>
      <c r="D10" s="133">
        <v>33.749999999999993</v>
      </c>
      <c r="E10" s="133">
        <v>6.69</v>
      </c>
      <c r="F10" s="134">
        <v>27.06</v>
      </c>
      <c r="G10" s="114" t="s">
        <v>52</v>
      </c>
      <c r="H10" s="113" t="s">
        <v>53</v>
      </c>
      <c r="I10" s="113" t="s">
        <v>137</v>
      </c>
      <c r="J10" s="16"/>
    </row>
    <row r="11" spans="1:10" s="3" customFormat="1" ht="84">
      <c r="A11" s="90">
        <f t="shared" ref="A11:A17" si="1">A10+1</f>
        <v>3</v>
      </c>
      <c r="B11" s="103" t="s">
        <v>54</v>
      </c>
      <c r="C11" s="113" t="s">
        <v>125</v>
      </c>
      <c r="D11" s="123">
        <v>1.0349999999999999</v>
      </c>
      <c r="E11" s="124"/>
      <c r="F11" s="123">
        <v>1.0349999999999999</v>
      </c>
      <c r="G11" s="92" t="s">
        <v>55</v>
      </c>
      <c r="H11" s="104" t="s">
        <v>43</v>
      </c>
      <c r="I11" s="94" t="s">
        <v>139</v>
      </c>
      <c r="J11" s="16"/>
    </row>
    <row r="12" spans="1:10" s="32" customFormat="1" ht="84">
      <c r="A12" s="90">
        <f t="shared" si="1"/>
        <v>4</v>
      </c>
      <c r="B12" s="103" t="s">
        <v>56</v>
      </c>
      <c r="C12" s="113" t="s">
        <v>125</v>
      </c>
      <c r="D12" s="123">
        <v>1.83</v>
      </c>
      <c r="E12" s="124"/>
      <c r="F12" s="123">
        <v>1.83</v>
      </c>
      <c r="G12" s="92" t="s">
        <v>57</v>
      </c>
      <c r="H12" s="104" t="s">
        <v>43</v>
      </c>
      <c r="I12" s="94" t="s">
        <v>139</v>
      </c>
      <c r="J12" s="16"/>
    </row>
    <row r="13" spans="1:10" s="32" customFormat="1" ht="84">
      <c r="A13" s="90">
        <f t="shared" si="1"/>
        <v>5</v>
      </c>
      <c r="B13" s="108" t="s">
        <v>84</v>
      </c>
      <c r="C13" s="109" t="s">
        <v>126</v>
      </c>
      <c r="D13" s="123">
        <v>0.94</v>
      </c>
      <c r="E13" s="123"/>
      <c r="F13" s="123">
        <v>0.94</v>
      </c>
      <c r="G13" s="92" t="s">
        <v>85</v>
      </c>
      <c r="H13" s="110" t="s">
        <v>86</v>
      </c>
      <c r="I13" s="94" t="s">
        <v>139</v>
      </c>
      <c r="J13" s="16"/>
    </row>
    <row r="14" spans="1:10" s="3" customFormat="1" ht="84">
      <c r="A14" s="90">
        <f t="shared" si="1"/>
        <v>6</v>
      </c>
      <c r="B14" s="103" t="s">
        <v>87</v>
      </c>
      <c r="C14" s="109" t="s">
        <v>126</v>
      </c>
      <c r="D14" s="125">
        <v>19.38</v>
      </c>
      <c r="E14" s="125"/>
      <c r="F14" s="125">
        <v>19.38</v>
      </c>
      <c r="G14" s="92" t="s">
        <v>88</v>
      </c>
      <c r="H14" s="104" t="s">
        <v>37</v>
      </c>
      <c r="I14" s="94" t="s">
        <v>140</v>
      </c>
      <c r="J14" s="16"/>
    </row>
    <row r="15" spans="1:10" s="40" customFormat="1" ht="50.4">
      <c r="A15" s="90">
        <f t="shared" si="1"/>
        <v>7</v>
      </c>
      <c r="B15" s="111" t="s">
        <v>89</v>
      </c>
      <c r="C15" s="109" t="s">
        <v>126</v>
      </c>
      <c r="D15" s="126">
        <v>12.95</v>
      </c>
      <c r="E15" s="126">
        <v>10.7</v>
      </c>
      <c r="F15" s="126">
        <v>2.25</v>
      </c>
      <c r="G15" s="92" t="s">
        <v>90</v>
      </c>
      <c r="H15" s="112" t="s">
        <v>80</v>
      </c>
      <c r="I15" s="113" t="s">
        <v>141</v>
      </c>
      <c r="J15" s="16"/>
    </row>
    <row r="16" spans="1:10" s="46" customFormat="1" ht="50.4">
      <c r="A16" s="90">
        <f t="shared" si="1"/>
        <v>8</v>
      </c>
      <c r="B16" s="111" t="s">
        <v>93</v>
      </c>
      <c r="C16" s="112" t="s">
        <v>128</v>
      </c>
      <c r="D16" s="127">
        <v>0.64000000000000012</v>
      </c>
      <c r="E16" s="128"/>
      <c r="F16" s="127">
        <v>0.64000000000000012</v>
      </c>
      <c r="G16" s="92" t="s">
        <v>94</v>
      </c>
      <c r="H16" s="114" t="s">
        <v>34</v>
      </c>
      <c r="I16" s="113" t="s">
        <v>142</v>
      </c>
      <c r="J16" s="16"/>
    </row>
    <row r="17" spans="1:10" s="49" customFormat="1" ht="100.8">
      <c r="A17" s="90">
        <f t="shared" si="1"/>
        <v>9</v>
      </c>
      <c r="B17" s="91" t="s">
        <v>110</v>
      </c>
      <c r="C17" s="94" t="s">
        <v>134</v>
      </c>
      <c r="D17" s="129">
        <v>3.41</v>
      </c>
      <c r="E17" s="130">
        <v>0.93</v>
      </c>
      <c r="F17" s="130">
        <v>2.48</v>
      </c>
      <c r="G17" s="92" t="s">
        <v>111</v>
      </c>
      <c r="H17" s="94" t="s">
        <v>31</v>
      </c>
      <c r="I17" s="94" t="s">
        <v>143</v>
      </c>
      <c r="J17" s="16"/>
    </row>
  </sheetData>
  <protectedRanges>
    <protectedRange password="EF04" sqref="H9" name="Range1_1"/>
    <protectedRange password="EF04" sqref="F9 D9" name="Range1_9_1"/>
    <protectedRange password="EF04" sqref="B9" name="Range1_9_2"/>
    <protectedRange password="EF04" sqref="I9" name="Range1_55_2_5"/>
    <protectedRange password="EF04" sqref="B12" name="Range1_36_10"/>
    <protectedRange password="EF04" sqref="B11" name="Range1_36_24_1"/>
    <protectedRange password="EF04" sqref="H11:H12" name="Range1_36_24_1_1"/>
    <protectedRange password="EF04" sqref="D12 F12" name="Range1_36_9"/>
    <protectedRange password="EF04" sqref="D11 F11" name="Range1_36_21_1"/>
    <protectedRange password="EF04" sqref="I11" name="Range1_3_1_2_2"/>
    <protectedRange password="EF04" sqref="H10" name="Range1_36_4_1_1"/>
    <protectedRange password="EF04" sqref="B13 C13:C15" name="Range1_1_1"/>
    <protectedRange password="EF04" sqref="H13 D13:F13" name="Range1_4_3"/>
    <protectedRange password="EF04" sqref="I13" name="Range1_14_4_3"/>
    <protectedRange password="EF04" sqref="B15" name="Range1_14_1"/>
    <protectedRange password="EF04" sqref="B14" name="Range1_14_1_1"/>
    <protectedRange password="EF04" sqref="H14:H15" name="Range1_64_1"/>
    <protectedRange password="EF04" sqref="I15" name="Range1_14_2"/>
    <protectedRange password="EF04" sqref="B16:C16" name="Range1_19_4"/>
    <protectedRange password="EF04" sqref="F16 D16" name="Range1_19_1"/>
    <protectedRange password="EF04" sqref="H16" name="Range1_19_1_1"/>
    <protectedRange password="EF04" sqref="H17" name="Range1_58"/>
    <protectedRange password="EF04" sqref="B17:C17" name="Range1_11_15_4"/>
    <protectedRange password="EF04" sqref="I17" name="Range1_11_15_5"/>
  </protectedRanges>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4" fitToHeight="7" orientation="landscape" blackAndWhite="1"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A3" sqref="A3:J3"/>
    </sheetView>
  </sheetViews>
  <sheetFormatPr defaultColWidth="10" defaultRowHeight="16.8" outlineLevelCol="1"/>
  <cols>
    <col min="1" max="1" width="5.5546875" style="69" customWidth="1"/>
    <col min="2" max="2" width="52.88671875" style="2" customWidth="1"/>
    <col min="3" max="3" width="8" style="69" customWidth="1" outlineLevel="1"/>
    <col min="4"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18</v>
      </c>
      <c r="B1" s="73"/>
      <c r="C1" s="73"/>
      <c r="D1" s="74"/>
      <c r="E1" s="74"/>
      <c r="F1" s="74"/>
      <c r="G1" s="75"/>
      <c r="H1" s="73"/>
      <c r="I1" s="76"/>
    </row>
    <row r="2" spans="1:10" s="78" customFormat="1" ht="18">
      <c r="A2" s="144" t="s">
        <v>16</v>
      </c>
      <c r="B2" s="144"/>
      <c r="C2" s="144"/>
      <c r="D2" s="144"/>
      <c r="E2" s="144"/>
      <c r="F2" s="144"/>
      <c r="G2" s="144"/>
      <c r="H2" s="144"/>
      <c r="I2" s="144"/>
      <c r="J2" s="144"/>
    </row>
    <row r="3" spans="1:10" s="78" customFormat="1" ht="18">
      <c r="A3" s="144" t="s">
        <v>162</v>
      </c>
      <c r="B3" s="144"/>
      <c r="C3" s="144"/>
      <c r="D3" s="144"/>
      <c r="E3" s="144"/>
      <c r="F3" s="144"/>
      <c r="G3" s="144"/>
      <c r="H3" s="144"/>
      <c r="I3" s="144"/>
      <c r="J3" s="144"/>
    </row>
    <row r="4" spans="1:10" s="86" customFormat="1" ht="18">
      <c r="A4" s="150" t="s">
        <v>161</v>
      </c>
      <c r="B4" s="150"/>
      <c r="C4" s="150"/>
      <c r="D4" s="150"/>
      <c r="E4" s="150"/>
      <c r="F4" s="150"/>
      <c r="G4" s="150"/>
      <c r="H4" s="150"/>
      <c r="I4" s="150"/>
      <c r="J4" s="150"/>
    </row>
    <row r="5" spans="1:10" s="84" customFormat="1" ht="18">
      <c r="A5" s="79"/>
      <c r="B5" s="80"/>
      <c r="C5" s="79"/>
      <c r="D5" s="81"/>
      <c r="E5" s="81"/>
      <c r="F5" s="81"/>
      <c r="G5" s="81"/>
      <c r="H5" s="82"/>
      <c r="I5" s="83"/>
    </row>
    <row r="6" spans="1:10" s="7" customFormat="1" ht="19.5" customHeight="1">
      <c r="A6" s="145" t="s">
        <v>0</v>
      </c>
      <c r="B6" s="143" t="s">
        <v>7</v>
      </c>
      <c r="C6" s="143" t="s">
        <v>1</v>
      </c>
      <c r="D6" s="146" t="s">
        <v>8</v>
      </c>
      <c r="E6" s="146" t="s">
        <v>21</v>
      </c>
      <c r="F6" s="146" t="s">
        <v>2</v>
      </c>
      <c r="G6" s="146"/>
      <c r="H6" s="143" t="s">
        <v>10</v>
      </c>
      <c r="I6" s="142" t="s">
        <v>11</v>
      </c>
      <c r="J6" s="148" t="s">
        <v>3</v>
      </c>
    </row>
    <row r="7" spans="1:10" s="7" customFormat="1" ht="64.5" customHeight="1">
      <c r="A7" s="145"/>
      <c r="B7" s="143"/>
      <c r="C7" s="143"/>
      <c r="D7" s="146"/>
      <c r="E7" s="146"/>
      <c r="F7" s="8" t="s">
        <v>22</v>
      </c>
      <c r="G7" s="8" t="s">
        <v>9</v>
      </c>
      <c r="H7" s="143"/>
      <c r="I7" s="142"/>
      <c r="J7" s="149"/>
    </row>
    <row r="8" spans="1:10" s="7" customFormat="1">
      <c r="A8" s="4"/>
      <c r="B8" s="5" t="s">
        <v>28</v>
      </c>
      <c r="C8" s="5"/>
      <c r="D8" s="6"/>
      <c r="E8" s="6"/>
      <c r="F8" s="8"/>
      <c r="G8" s="8"/>
      <c r="H8" s="5"/>
      <c r="I8" s="29"/>
      <c r="J8" s="9"/>
    </row>
    <row r="9" spans="1:10" s="3" customFormat="1">
      <c r="A9" s="10"/>
      <c r="B9" s="11"/>
      <c r="C9" s="12"/>
      <c r="D9" s="13"/>
      <c r="E9" s="13"/>
      <c r="F9" s="13"/>
      <c r="G9" s="13"/>
      <c r="H9" s="14"/>
      <c r="I9" s="15"/>
      <c r="J9" s="16"/>
    </row>
    <row r="10" spans="1:10" s="3" customFormat="1">
      <c r="A10" s="17"/>
      <c r="B10" s="18"/>
      <c r="C10" s="19"/>
      <c r="D10" s="20"/>
      <c r="E10" s="20"/>
      <c r="F10" s="20"/>
      <c r="G10" s="21"/>
      <c r="H10" s="22"/>
      <c r="I10" s="15"/>
      <c r="J10" s="16"/>
    </row>
    <row r="11" spans="1:10" s="3" customFormat="1">
      <c r="A11" s="23"/>
      <c r="B11" s="24"/>
      <c r="C11" s="25"/>
      <c r="D11" s="21"/>
      <c r="E11" s="21"/>
      <c r="F11" s="21"/>
      <c r="G11" s="21"/>
      <c r="H11" s="22"/>
      <c r="I11" s="26"/>
      <c r="J11" s="16"/>
    </row>
    <row r="12" spans="1:10" s="32" customFormat="1">
      <c r="A12" s="27"/>
      <c r="B12" s="28"/>
      <c r="C12" s="29"/>
      <c r="D12" s="13"/>
      <c r="E12" s="13"/>
      <c r="F12" s="13"/>
      <c r="G12" s="13"/>
      <c r="H12" s="14"/>
      <c r="I12" s="30"/>
      <c r="J12" s="31"/>
    </row>
    <row r="13" spans="1:10" s="32" customFormat="1">
      <c r="A13" s="33"/>
      <c r="B13" s="34"/>
      <c r="C13" s="35"/>
      <c r="D13" s="36"/>
      <c r="E13" s="36"/>
      <c r="F13" s="36"/>
      <c r="G13" s="36"/>
      <c r="H13" s="37"/>
      <c r="I13" s="38"/>
      <c r="J13" s="31"/>
    </row>
    <row r="14" spans="1:10" s="3" customFormat="1">
      <c r="A14" s="33"/>
      <c r="B14" s="34"/>
      <c r="C14" s="35"/>
      <c r="D14" s="36"/>
      <c r="E14" s="36"/>
      <c r="F14" s="36"/>
      <c r="G14" s="36"/>
      <c r="H14" s="37"/>
      <c r="I14" s="38"/>
      <c r="J14" s="16"/>
    </row>
    <row r="15" spans="1:10" s="40" customFormat="1">
      <c r="A15" s="10"/>
      <c r="B15" s="11"/>
      <c r="C15" s="12"/>
      <c r="D15" s="13"/>
      <c r="E15" s="13"/>
      <c r="F15" s="13"/>
      <c r="G15" s="13"/>
      <c r="H15" s="14"/>
      <c r="I15" s="15"/>
      <c r="J15" s="39"/>
    </row>
    <row r="16" spans="1:10" s="46" customFormat="1">
      <c r="A16" s="41"/>
      <c r="B16" s="42"/>
      <c r="C16" s="43"/>
      <c r="D16" s="36"/>
      <c r="E16" s="36"/>
      <c r="F16" s="36"/>
      <c r="G16" s="36"/>
      <c r="H16" s="37"/>
      <c r="I16" s="44"/>
      <c r="J16" s="45"/>
    </row>
    <row r="17" spans="1:10" s="49" customFormat="1">
      <c r="A17" s="10"/>
      <c r="B17" s="11"/>
      <c r="C17" s="12"/>
      <c r="D17" s="13"/>
      <c r="E17" s="13"/>
      <c r="F17" s="13"/>
      <c r="G17" s="13"/>
      <c r="H17" s="14"/>
      <c r="I17" s="47"/>
      <c r="J17" s="48"/>
    </row>
    <row r="18" spans="1:10">
      <c r="A18" s="23"/>
      <c r="B18" s="24"/>
      <c r="C18" s="50"/>
      <c r="D18" s="50"/>
      <c r="E18" s="50"/>
      <c r="F18" s="50"/>
      <c r="G18" s="25"/>
      <c r="H18" s="22"/>
      <c r="I18" s="26"/>
      <c r="J18" s="51"/>
    </row>
    <row r="19" spans="1:10">
      <c r="A19" s="50"/>
      <c r="B19" s="24"/>
      <c r="C19" s="52"/>
      <c r="D19" s="53"/>
      <c r="E19" s="53"/>
      <c r="F19" s="50"/>
      <c r="G19" s="25"/>
      <c r="H19" s="22"/>
      <c r="I19" s="26"/>
      <c r="J19" s="51"/>
    </row>
    <row r="20" spans="1:10">
      <c r="A20" s="50"/>
      <c r="B20" s="51"/>
      <c r="C20" s="50"/>
      <c r="D20" s="50"/>
      <c r="E20" s="50"/>
      <c r="F20" s="50"/>
      <c r="G20" s="25"/>
      <c r="H20" s="22"/>
      <c r="I20" s="26"/>
      <c r="J20" s="51"/>
    </row>
    <row r="21" spans="1:10" s="3" customFormat="1">
      <c r="A21" s="10"/>
      <c r="B21" s="11"/>
      <c r="C21" s="12"/>
      <c r="D21" s="13"/>
      <c r="E21" s="13"/>
      <c r="F21" s="13"/>
      <c r="G21" s="13"/>
      <c r="H21" s="14"/>
      <c r="I21" s="47"/>
      <c r="J21" s="48"/>
    </row>
    <row r="22" spans="1:10" s="3" customFormat="1">
      <c r="A22" s="23"/>
      <c r="B22" s="24"/>
      <c r="C22" s="25"/>
      <c r="D22" s="21"/>
      <c r="E22" s="21"/>
      <c r="F22" s="21"/>
      <c r="G22" s="21"/>
      <c r="H22" s="22"/>
      <c r="I22" s="26"/>
      <c r="J22" s="48"/>
    </row>
    <row r="23" spans="1:10">
      <c r="A23" s="23"/>
      <c r="B23" s="24"/>
      <c r="C23" s="25"/>
      <c r="D23" s="54"/>
      <c r="E23" s="54"/>
      <c r="F23" s="54"/>
      <c r="G23" s="54"/>
      <c r="H23" s="22"/>
      <c r="I23" s="26"/>
      <c r="J23" s="48"/>
    </row>
    <row r="24" spans="1:10" s="56" customFormat="1">
      <c r="A24" s="41"/>
      <c r="B24" s="42"/>
      <c r="C24" s="43"/>
      <c r="D24" s="36"/>
      <c r="E24" s="36"/>
      <c r="F24" s="36"/>
      <c r="G24" s="36"/>
      <c r="H24" s="37"/>
      <c r="I24" s="44"/>
      <c r="J24" s="55"/>
    </row>
    <row r="25" spans="1:10" s="3" customFormat="1">
      <c r="A25" s="10"/>
      <c r="B25" s="57"/>
      <c r="C25" s="12"/>
      <c r="D25" s="13"/>
      <c r="E25" s="13"/>
      <c r="F25" s="13"/>
      <c r="G25" s="13"/>
      <c r="H25" s="14"/>
      <c r="I25" s="15"/>
      <c r="J25" s="16"/>
    </row>
    <row r="26" spans="1:10" s="3" customFormat="1">
      <c r="A26" s="10"/>
      <c r="B26" s="57"/>
      <c r="C26" s="12"/>
      <c r="D26" s="13"/>
      <c r="E26" s="13"/>
      <c r="F26" s="13"/>
      <c r="G26" s="13"/>
      <c r="H26" s="14"/>
      <c r="I26" s="15"/>
      <c r="J26" s="16"/>
    </row>
    <row r="27" spans="1:10">
      <c r="A27" s="23"/>
      <c r="B27" s="58"/>
      <c r="C27" s="50"/>
      <c r="D27" s="53"/>
      <c r="E27" s="53"/>
      <c r="F27" s="53"/>
      <c r="G27" s="25"/>
      <c r="H27" s="22"/>
      <c r="I27" s="26"/>
      <c r="J27" s="48"/>
    </row>
    <row r="28" spans="1:10">
      <c r="A28" s="23"/>
      <c r="B28" s="59"/>
      <c r="C28" s="50"/>
      <c r="D28" s="53"/>
      <c r="E28" s="53"/>
      <c r="F28" s="53"/>
      <c r="G28" s="25"/>
      <c r="H28" s="60"/>
      <c r="I28" s="25"/>
      <c r="J28" s="48"/>
    </row>
    <row r="29" spans="1:10">
      <c r="A29" s="23"/>
      <c r="B29" s="58"/>
      <c r="C29" s="50"/>
      <c r="D29" s="53"/>
      <c r="E29" s="53"/>
      <c r="F29" s="53"/>
      <c r="G29" s="25"/>
      <c r="H29" s="22"/>
      <c r="I29" s="26"/>
      <c r="J29" s="48"/>
    </row>
    <row r="30" spans="1:10" s="49" customFormat="1">
      <c r="A30" s="23"/>
      <c r="B30" s="24"/>
      <c r="C30" s="52"/>
      <c r="D30" s="53"/>
      <c r="E30" s="20"/>
      <c r="F30" s="20"/>
      <c r="G30" s="21"/>
      <c r="H30" s="22"/>
      <c r="I30" s="26"/>
      <c r="J30" s="48"/>
    </row>
    <row r="31" spans="1:10">
      <c r="A31" s="23"/>
      <c r="B31" s="59"/>
      <c r="C31" s="50"/>
      <c r="D31" s="53"/>
      <c r="E31" s="53"/>
      <c r="F31" s="53"/>
      <c r="G31" s="25"/>
      <c r="H31" s="61"/>
      <c r="I31" s="25"/>
      <c r="J31" s="48"/>
    </row>
    <row r="32" spans="1:10" s="49" customFormat="1">
      <c r="A32" s="23"/>
      <c r="B32" s="24"/>
      <c r="C32" s="19"/>
      <c r="D32" s="53"/>
      <c r="E32" s="20"/>
      <c r="F32" s="20"/>
      <c r="G32" s="21"/>
      <c r="H32" s="22"/>
      <c r="I32" s="26"/>
      <c r="J32" s="48"/>
    </row>
    <row r="33" spans="1:10">
      <c r="A33" s="23"/>
      <c r="B33" s="55"/>
      <c r="C33" s="50"/>
      <c r="D33" s="53"/>
      <c r="E33" s="53"/>
      <c r="F33" s="53"/>
      <c r="G33" s="25"/>
      <c r="H33" s="61"/>
      <c r="I33" s="62"/>
      <c r="J33" s="51"/>
    </row>
    <row r="34" spans="1:10">
      <c r="A34" s="23"/>
      <c r="B34" s="59"/>
      <c r="C34" s="50"/>
      <c r="D34" s="53"/>
      <c r="E34" s="53"/>
      <c r="F34" s="53"/>
      <c r="G34" s="25"/>
      <c r="H34" s="61"/>
      <c r="I34" s="62"/>
      <c r="J34" s="48"/>
    </row>
    <row r="35" spans="1:10">
      <c r="A35" s="23"/>
      <c r="B35" s="63"/>
      <c r="C35" s="64"/>
      <c r="D35" s="53"/>
      <c r="E35" s="53"/>
      <c r="F35" s="53"/>
      <c r="G35" s="25"/>
      <c r="H35" s="65"/>
      <c r="I35" s="25"/>
      <c r="J35" s="48"/>
    </row>
    <row r="36" spans="1:10">
      <c r="A36" s="23"/>
      <c r="B36" s="59"/>
      <c r="C36" s="66"/>
      <c r="D36" s="53"/>
      <c r="E36" s="53"/>
      <c r="F36" s="53"/>
      <c r="G36" s="25"/>
      <c r="H36" s="61"/>
      <c r="I36" s="62"/>
      <c r="J36" s="48"/>
    </row>
    <row r="37" spans="1:10">
      <c r="A37" s="23"/>
      <c r="B37" s="55"/>
      <c r="C37" s="50"/>
      <c r="D37" s="53"/>
      <c r="E37" s="53"/>
      <c r="F37" s="53"/>
      <c r="G37" s="25"/>
      <c r="H37" s="61"/>
      <c r="I37" s="62"/>
      <c r="J37" s="51"/>
    </row>
    <row r="38" spans="1:10" s="3" customFormat="1">
      <c r="A38" s="23"/>
      <c r="B38" s="24"/>
      <c r="C38" s="52"/>
      <c r="D38" s="53"/>
      <c r="E38" s="20"/>
      <c r="F38" s="20"/>
      <c r="G38" s="21"/>
      <c r="H38" s="22"/>
      <c r="I38" s="26"/>
      <c r="J38" s="48"/>
    </row>
    <row r="39" spans="1:10">
      <c r="A39" s="23"/>
      <c r="B39" s="55"/>
      <c r="C39" s="50"/>
      <c r="D39" s="53"/>
      <c r="E39" s="53"/>
      <c r="F39" s="53"/>
      <c r="G39" s="25"/>
      <c r="H39" s="67"/>
      <c r="I39" s="62"/>
      <c r="J39" s="51"/>
    </row>
    <row r="40" spans="1:10">
      <c r="A40" s="23"/>
      <c r="B40" s="68"/>
      <c r="C40" s="66"/>
      <c r="D40" s="53"/>
      <c r="E40" s="53"/>
      <c r="F40" s="53"/>
      <c r="G40" s="25"/>
      <c r="H40" s="61"/>
      <c r="I40" s="62"/>
      <c r="J40" s="48"/>
    </row>
  </sheetData>
  <mergeCells count="12">
    <mergeCell ref="I6:I7"/>
    <mergeCell ref="J6:J7"/>
    <mergeCell ref="A2:J2"/>
    <mergeCell ref="A3:J3"/>
    <mergeCell ref="A6:A7"/>
    <mergeCell ref="B6:B7"/>
    <mergeCell ref="C6:C7"/>
    <mergeCell ref="D6:D7"/>
    <mergeCell ref="E6:E7"/>
    <mergeCell ref="F6:G6"/>
    <mergeCell ref="H6:H7"/>
    <mergeCell ref="A4:J4"/>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7.5546875" style="70" customWidth="1"/>
    <col min="8" max="8" width="18.33203125" style="71" customWidth="1"/>
    <col min="9" max="9" width="27" style="69" customWidth="1"/>
    <col min="10" max="10" width="13.109375" style="2" customWidth="1"/>
    <col min="11" max="16384" width="10" style="2"/>
  </cols>
  <sheetData>
    <row r="1" spans="1:10" s="77" customFormat="1" ht="18">
      <c r="A1" s="73" t="s">
        <v>18</v>
      </c>
      <c r="B1" s="73"/>
      <c r="C1" s="73"/>
      <c r="D1" s="74"/>
      <c r="E1" s="74"/>
      <c r="F1" s="74"/>
      <c r="G1" s="75"/>
      <c r="H1" s="73"/>
      <c r="I1" s="76"/>
    </row>
    <row r="2" spans="1:10" s="78" customFormat="1" ht="40.5" customHeight="1">
      <c r="A2" s="151" t="s">
        <v>17</v>
      </c>
      <c r="B2" s="144"/>
      <c r="C2" s="144"/>
      <c r="D2" s="144"/>
      <c r="E2" s="144"/>
      <c r="F2" s="144"/>
      <c r="G2" s="144"/>
      <c r="H2" s="144"/>
      <c r="I2" s="144"/>
      <c r="J2" s="144"/>
    </row>
    <row r="3" spans="1:10" s="78" customFormat="1" ht="18">
      <c r="A3" s="144" t="s">
        <v>162</v>
      </c>
      <c r="B3" s="144"/>
      <c r="C3" s="144"/>
      <c r="D3" s="144"/>
      <c r="E3" s="144"/>
      <c r="F3" s="144"/>
      <c r="G3" s="144"/>
      <c r="H3" s="144"/>
      <c r="I3" s="144"/>
      <c r="J3" s="144"/>
    </row>
    <row r="4" spans="1:10" s="86" customFormat="1" ht="18">
      <c r="A4" s="147" t="s">
        <v>164</v>
      </c>
      <c r="B4" s="147"/>
      <c r="C4" s="147"/>
      <c r="D4" s="147"/>
      <c r="E4" s="147"/>
      <c r="F4" s="147"/>
      <c r="G4" s="147"/>
      <c r="H4" s="147"/>
      <c r="I4" s="147"/>
      <c r="J4" s="147"/>
    </row>
    <row r="5" spans="1:10" s="84" customFormat="1" ht="18">
      <c r="A5" s="79"/>
      <c r="B5" s="80"/>
      <c r="C5" s="79"/>
      <c r="D5" s="81"/>
      <c r="E5" s="81"/>
      <c r="F5" s="81"/>
      <c r="G5" s="81"/>
      <c r="H5" s="82"/>
      <c r="I5" s="83"/>
    </row>
    <row r="6" spans="1:10" s="7" customFormat="1" ht="19.5" customHeight="1">
      <c r="A6" s="145" t="s">
        <v>0</v>
      </c>
      <c r="B6" s="143" t="s">
        <v>7</v>
      </c>
      <c r="C6" s="143" t="s">
        <v>1</v>
      </c>
      <c r="D6" s="146" t="s">
        <v>8</v>
      </c>
      <c r="E6" s="146" t="s">
        <v>21</v>
      </c>
      <c r="F6" s="146" t="s">
        <v>2</v>
      </c>
      <c r="G6" s="146"/>
      <c r="H6" s="143" t="s">
        <v>10</v>
      </c>
      <c r="I6" s="142" t="s">
        <v>11</v>
      </c>
      <c r="J6" s="148" t="s">
        <v>3</v>
      </c>
    </row>
    <row r="7" spans="1:10" s="7" customFormat="1" ht="64.5" customHeight="1">
      <c r="A7" s="145"/>
      <c r="B7" s="143"/>
      <c r="C7" s="143"/>
      <c r="D7" s="146"/>
      <c r="E7" s="146"/>
      <c r="F7" s="8" t="s">
        <v>22</v>
      </c>
      <c r="G7" s="8" t="s">
        <v>9</v>
      </c>
      <c r="H7" s="143"/>
      <c r="I7" s="142"/>
      <c r="J7" s="149"/>
    </row>
    <row r="8" spans="1:10" s="7" customFormat="1">
      <c r="A8" s="4"/>
      <c r="B8" s="5" t="s">
        <v>28</v>
      </c>
      <c r="C8" s="5"/>
      <c r="D8" s="141">
        <f>+D9+D16</f>
        <v>40.03</v>
      </c>
      <c r="E8" s="141">
        <f t="shared" ref="E8:F8" si="0">+E9+E16</f>
        <v>11.629999999999999</v>
      </c>
      <c r="F8" s="141">
        <f t="shared" si="0"/>
        <v>9.02</v>
      </c>
      <c r="G8" s="8"/>
      <c r="H8" s="5"/>
      <c r="I8" s="29"/>
      <c r="J8" s="9"/>
    </row>
    <row r="9" spans="1:10" s="3" customFormat="1">
      <c r="A9" s="10" t="s">
        <v>4</v>
      </c>
      <c r="B9" s="11" t="s">
        <v>19</v>
      </c>
      <c r="C9" s="12"/>
      <c r="D9" s="122">
        <f>SUM(D10:D15)</f>
        <v>39.25</v>
      </c>
      <c r="E9" s="122">
        <f t="shared" ref="E9:F9" si="1">SUM(E10:E15)</f>
        <v>11.629999999999999</v>
      </c>
      <c r="F9" s="122">
        <f t="shared" si="1"/>
        <v>8.24</v>
      </c>
      <c r="G9" s="13"/>
      <c r="H9" s="14"/>
      <c r="I9" s="15"/>
      <c r="J9" s="16"/>
    </row>
    <row r="10" spans="1:10" s="3" customFormat="1" ht="100.8">
      <c r="A10" s="90">
        <v>1</v>
      </c>
      <c r="B10" s="103" t="s">
        <v>54</v>
      </c>
      <c r="C10" s="113" t="s">
        <v>125</v>
      </c>
      <c r="D10" s="123">
        <v>1.04</v>
      </c>
      <c r="E10" s="124"/>
      <c r="F10" s="123">
        <v>1.04</v>
      </c>
      <c r="G10" s="92" t="s">
        <v>55</v>
      </c>
      <c r="H10" s="104" t="s">
        <v>43</v>
      </c>
      <c r="I10" s="94" t="s">
        <v>139</v>
      </c>
      <c r="J10" s="16"/>
    </row>
    <row r="11" spans="1:10" s="3" customFormat="1" ht="100.8">
      <c r="A11" s="90">
        <f>A10+1</f>
        <v>2</v>
      </c>
      <c r="B11" s="103" t="s">
        <v>56</v>
      </c>
      <c r="C11" s="113" t="s">
        <v>125</v>
      </c>
      <c r="D11" s="123">
        <v>1.83</v>
      </c>
      <c r="E11" s="124"/>
      <c r="F11" s="123">
        <v>1.83</v>
      </c>
      <c r="G11" s="92" t="s">
        <v>57</v>
      </c>
      <c r="H11" s="104" t="s">
        <v>43</v>
      </c>
      <c r="I11" s="94" t="s">
        <v>139</v>
      </c>
      <c r="J11" s="16"/>
    </row>
    <row r="12" spans="1:10" s="32" customFormat="1" ht="84">
      <c r="A12" s="90">
        <f t="shared" ref="A12:A15" si="2">A11+1</f>
        <v>3</v>
      </c>
      <c r="B12" s="103" t="s">
        <v>87</v>
      </c>
      <c r="C12" s="109" t="s">
        <v>126</v>
      </c>
      <c r="D12" s="125">
        <v>19.38</v>
      </c>
      <c r="E12" s="125"/>
      <c r="F12" s="125"/>
      <c r="G12" s="92" t="s">
        <v>88</v>
      </c>
      <c r="H12" s="104" t="s">
        <v>37</v>
      </c>
      <c r="I12" s="94" t="s">
        <v>140</v>
      </c>
      <c r="J12" s="16"/>
    </row>
    <row r="13" spans="1:10" s="32" customFormat="1" ht="50.4">
      <c r="A13" s="90">
        <f t="shared" si="2"/>
        <v>4</v>
      </c>
      <c r="B13" s="111" t="s">
        <v>89</v>
      </c>
      <c r="C13" s="109" t="s">
        <v>126</v>
      </c>
      <c r="D13" s="126">
        <v>12.95</v>
      </c>
      <c r="E13" s="126">
        <v>10.7</v>
      </c>
      <c r="F13" s="126">
        <v>2.25</v>
      </c>
      <c r="G13" s="92" t="s">
        <v>90</v>
      </c>
      <c r="H13" s="112" t="s">
        <v>80</v>
      </c>
      <c r="I13" s="113" t="s">
        <v>141</v>
      </c>
      <c r="J13" s="16"/>
    </row>
    <row r="14" spans="1:10" s="3" customFormat="1" ht="50.4">
      <c r="A14" s="90">
        <f t="shared" si="2"/>
        <v>5</v>
      </c>
      <c r="B14" s="111" t="s">
        <v>93</v>
      </c>
      <c r="C14" s="112" t="s">
        <v>128</v>
      </c>
      <c r="D14" s="127">
        <v>0.64</v>
      </c>
      <c r="E14" s="128"/>
      <c r="F14" s="127">
        <v>0.64</v>
      </c>
      <c r="G14" s="92" t="s">
        <v>94</v>
      </c>
      <c r="H14" s="114" t="s">
        <v>34</v>
      </c>
      <c r="I14" s="113" t="s">
        <v>142</v>
      </c>
      <c r="J14" s="16"/>
    </row>
    <row r="15" spans="1:10" s="40" customFormat="1" ht="100.8">
      <c r="A15" s="90">
        <f t="shared" si="2"/>
        <v>6</v>
      </c>
      <c r="B15" s="91" t="s">
        <v>110</v>
      </c>
      <c r="C15" s="94" t="s">
        <v>134</v>
      </c>
      <c r="D15" s="129">
        <v>3.41</v>
      </c>
      <c r="E15" s="130">
        <v>0.93</v>
      </c>
      <c r="F15" s="130">
        <v>2.48</v>
      </c>
      <c r="G15" s="92" t="s">
        <v>111</v>
      </c>
      <c r="H15" s="94" t="s">
        <v>31</v>
      </c>
      <c r="I15" s="94" t="s">
        <v>143</v>
      </c>
      <c r="J15" s="16"/>
    </row>
    <row r="16" spans="1:10" s="1" customFormat="1" ht="33.6">
      <c r="A16" s="27" t="s">
        <v>5</v>
      </c>
      <c r="B16" s="28" t="s">
        <v>20</v>
      </c>
      <c r="C16" s="29"/>
      <c r="D16" s="122">
        <f>SUM(D17:D19)</f>
        <v>0.78</v>
      </c>
      <c r="E16" s="122">
        <f t="shared" ref="E16:F16" si="3">SUM(E17:E19)</f>
        <v>0</v>
      </c>
      <c r="F16" s="122">
        <f t="shared" si="3"/>
        <v>0.78</v>
      </c>
      <c r="G16" s="72"/>
      <c r="H16" s="14"/>
      <c r="I16" s="30"/>
      <c r="J16" s="45"/>
    </row>
    <row r="17" spans="1:10" s="56" customFormat="1">
      <c r="A17" s="90">
        <v>1</v>
      </c>
      <c r="B17" s="95" t="s">
        <v>35</v>
      </c>
      <c r="C17" s="93" t="s">
        <v>123</v>
      </c>
      <c r="D17" s="124">
        <v>0.72</v>
      </c>
      <c r="E17" s="131"/>
      <c r="F17" s="124">
        <v>0.72</v>
      </c>
      <c r="G17" s="96" t="s">
        <v>36</v>
      </c>
      <c r="H17" s="94" t="s">
        <v>37</v>
      </c>
      <c r="I17" s="97"/>
      <c r="J17" s="16"/>
    </row>
    <row r="18" spans="1:10" s="3" customFormat="1">
      <c r="A18" s="90">
        <f>A17+1</f>
        <v>2</v>
      </c>
      <c r="B18" s="95" t="s">
        <v>38</v>
      </c>
      <c r="C18" s="93" t="s">
        <v>123</v>
      </c>
      <c r="D18" s="124">
        <v>0.01</v>
      </c>
      <c r="E18" s="131"/>
      <c r="F18" s="124">
        <v>0.01</v>
      </c>
      <c r="G18" s="96" t="s">
        <v>39</v>
      </c>
      <c r="H18" s="94" t="s">
        <v>40</v>
      </c>
      <c r="I18" s="98"/>
      <c r="J18" s="16"/>
    </row>
    <row r="19" spans="1:10" s="3" customFormat="1" ht="33.6">
      <c r="A19" s="90">
        <f>A18+1</f>
        <v>3</v>
      </c>
      <c r="B19" s="101" t="s">
        <v>50</v>
      </c>
      <c r="C19" s="102" t="s">
        <v>124</v>
      </c>
      <c r="D19" s="132">
        <v>0.05</v>
      </c>
      <c r="E19" s="124"/>
      <c r="F19" s="132">
        <v>0.05</v>
      </c>
      <c r="G19" s="92" t="s">
        <v>51</v>
      </c>
      <c r="H19" s="94" t="s">
        <v>44</v>
      </c>
      <c r="I19" s="97"/>
      <c r="J19" s="16"/>
    </row>
  </sheetData>
  <protectedRanges>
    <protectedRange password="EF04" sqref="B11" name="Range1_36_10_1"/>
    <protectedRange password="EF04" sqref="B10" name="Range1_36_24_1_2"/>
    <protectedRange password="EF04" sqref="H10:H11" name="Range1_36_24_1_1_1"/>
    <protectedRange password="EF04" sqref="D11 F11" name="Range1_36_9_1"/>
    <protectedRange password="EF04" sqref="D10 F10" name="Range1_36_21_1_1"/>
    <protectedRange password="EF04" sqref="I10" name="Range1_3_1_2_2_1"/>
    <protectedRange password="EF04" sqref="C12:C13" name="Range1_1_1_1"/>
    <protectedRange password="EF04" sqref="B13" name="Range1_14_1_2"/>
    <protectedRange password="EF04" sqref="B12" name="Range1_14_1_1_1"/>
    <protectedRange password="EF04" sqref="H12:H13" name="Range1_64_1_1"/>
    <protectedRange password="EF04" sqref="I13" name="Range1_14_2_1"/>
    <protectedRange password="EF04" sqref="B14:C14" name="Range1_19_4_1"/>
    <protectedRange password="EF04" sqref="F14 D14" name="Range1_19_1_2"/>
    <protectedRange password="EF04" sqref="H14" name="Range1_19_1_1_1"/>
    <protectedRange password="EF04" sqref="H15" name="Range1_58_1"/>
    <protectedRange password="EF04" sqref="B15:C15" name="Range1_11_15_4_1"/>
    <protectedRange password="EF04" sqref="I15" name="Range1_11_15_5_1"/>
    <protectedRange password="EF04" sqref="B17 C17:C18" name="Range1_35_1_2_1"/>
    <protectedRange password="EF04" sqref="H17" name="Range1_35_1_2_1_1_2"/>
    <protectedRange password="EF04" sqref="C19" name="Range1_13_1"/>
  </protectedRanges>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165354330708662" top="0.78740157480314965" bottom="0.78740157480314965" header="0.31496062992125984" footer="0.31496062992125984"/>
  <pageSetup paperSize="9" scale="75" fitToHeight="5" orientation="landscape" blackAndWhite="1"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PL_01</vt:lpstr>
      <vt:lpstr>PL_02</vt:lpstr>
      <vt:lpstr>PL_03</vt:lpstr>
      <vt:lpstr>Pl_04</vt:lpstr>
      <vt:lpstr>Pl_04a</vt:lpstr>
      <vt:lpstr>PL_01!Print_Area</vt:lpstr>
      <vt:lpstr>PL_02!Print_Area</vt:lpstr>
      <vt:lpstr>PL_03!Print_Area</vt:lpstr>
      <vt:lpstr>Pl_04!Print_Area</vt:lpstr>
      <vt:lpstr>Pl_04a!Print_Area</vt:lpstr>
      <vt:lpstr>PL_01!Print_Titles</vt:lpstr>
      <vt:lpstr>PL_02!Print_Titles</vt:lpstr>
      <vt:lpstr>PL_03!Print_Titles</vt:lpstr>
      <vt:lpstr>Pl_04a!Print_Titles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2025-01-02T08:23:18Z</cp:lastPrinted>
  <dcterms:created xsi:type="dcterms:W3CDTF">2024-12-26T03:22:08Z</dcterms:created>
  <dcterms:modified xsi:type="dcterms:W3CDTF">2025-01-08T03:44:36Z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7ac0bf893aab4552b4958156e93375e5.psdsxs" Id="Rfb63a065d33b4502" /></Relationships>
</file>