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cf6a0e8e8a54138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2760" yWindow="32760" windowWidth="19416" windowHeight="7548"/>
  </bookViews>
  <sheets>
    <sheet name="TB (ĐIỀU CHỈNH)" sheetId="36" r:id="rId1"/>
    <sheet name="TB BỔ SUNG" sheetId="38" r:id="rId2"/>
    <sheet name="LI" sheetId="40" state="hidden" r:id="rId3"/>
    <sheet name="T mức-1214 QĐ Chủ trương " sheetId="28" state="hidden" r:id="rId4"/>
    <sheet name="Tính nháp" sheetId="17" state="hidden" r:id="rId5"/>
  </sheets>
  <externalReferences>
    <externalReference r:id="rId6"/>
    <externalReference r:id="rId7"/>
  </externalReferences>
  <definedNames>
    <definedName name="_xlnm.Print_Area" localSheetId="2">LI!$A$1:$N$94</definedName>
    <definedName name="_xlnm.Print_Area" localSheetId="1">'TB BỔ SUNG'!$A$1:$D$18</definedName>
    <definedName name="_xlnm.Print_Titles" localSheetId="2">LI!$5:$6</definedName>
    <definedName name="_xlnm.Print_Titles" localSheetId="0">'TB (ĐIỀU CHỈNH)'!$5:$5</definedName>
    <definedName name="_xlnm.Print_Titles" localSheetId="1">'TB BỔ SUNG'!$4:$4</definedName>
  </definedNames>
  <calcPr calcId="144525" fullCalcOnLoad="1"/>
</workbook>
</file>

<file path=xl/calcChain.xml><?xml version="1.0" encoding="utf-8"?>
<calcChain xmlns="http://schemas.openxmlformats.org/spreadsheetml/2006/main">
  <c r="A3" i="38" l="1"/>
  <c r="D35" i="36"/>
  <c r="A2" i="40"/>
  <c r="M92" i="40"/>
  <c r="M91" i="40"/>
  <c r="M90" i="40"/>
  <c r="M88" i="40"/>
  <c r="M87" i="40"/>
  <c r="M85" i="40"/>
  <c r="M83" i="40"/>
  <c r="M82" i="40"/>
  <c r="M79" i="40"/>
  <c r="M78" i="40"/>
  <c r="M77" i="40"/>
  <c r="M74" i="40"/>
  <c r="M73" i="40"/>
  <c r="M72" i="40"/>
  <c r="M71" i="40"/>
  <c r="M70" i="40"/>
  <c r="M69" i="40"/>
  <c r="M68" i="40"/>
  <c r="M67" i="40"/>
  <c r="M65" i="40"/>
  <c r="M64" i="40"/>
  <c r="M63" i="40"/>
  <c r="M62" i="40"/>
  <c r="M61" i="40"/>
  <c r="M60" i="40"/>
  <c r="M59" i="40"/>
  <c r="M58" i="40"/>
  <c r="M57" i="40"/>
  <c r="M55" i="40"/>
  <c r="M54" i="40"/>
  <c r="M53" i="40"/>
  <c r="M49" i="40"/>
  <c r="M51" i="40"/>
  <c r="M48" i="40"/>
  <c r="M47" i="40"/>
  <c r="M46" i="40"/>
  <c r="M45" i="40"/>
  <c r="M44" i="40"/>
  <c r="M43" i="40"/>
  <c r="M42" i="40"/>
  <c r="M41" i="40"/>
  <c r="M40" i="40"/>
  <c r="M39" i="40"/>
  <c r="M38" i="40"/>
  <c r="M37" i="40"/>
  <c r="M36" i="40"/>
  <c r="M35" i="40"/>
  <c r="M34" i="40"/>
  <c r="M33" i="40"/>
  <c r="M32" i="40"/>
  <c r="G31" i="40"/>
  <c r="D31" i="40"/>
  <c r="M30" i="40"/>
  <c r="M29" i="40"/>
  <c r="L28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J14" i="40"/>
  <c r="M14" i="40"/>
  <c r="J13" i="40"/>
  <c r="M13" i="40"/>
  <c r="M7" i="40"/>
  <c r="M93" i="40"/>
  <c r="M12" i="40"/>
  <c r="M11" i="40"/>
  <c r="M10" i="40"/>
  <c r="M9" i="40"/>
  <c r="M8" i="40"/>
  <c r="E38" i="17"/>
  <c r="E39" i="17"/>
  <c r="E31" i="17"/>
  <c r="E33" i="17"/>
  <c r="E35" i="17"/>
  <c r="D8" i="28"/>
  <c r="E9" i="28"/>
  <c r="C10" i="28"/>
  <c r="C9" i="17"/>
  <c r="E41" i="17"/>
  <c r="E42" i="17"/>
</calcChain>
</file>

<file path=xl/sharedStrings.xml><?xml version="1.0" encoding="utf-8"?>
<sst xmlns="http://schemas.openxmlformats.org/spreadsheetml/2006/main" count="847" uniqueCount="203">
  <si>
    <t>Lầu 1</t>
  </si>
  <si>
    <t>Lầu 2</t>
  </si>
  <si>
    <t xml:space="preserve"> Chọn đơn giá xuất đầu tư của công trình XD mới</t>
  </si>
  <si>
    <t xml:space="preserve"> - QĐ 65 ngày 20/01/2021 Suất vốn ĐTXDCT năm 2020; </t>
  </si>
  <si>
    <t xml:space="preserve"> Để lại đoạn này để cập nhật sữa</t>
  </si>
  <si>
    <t>Phần khối lượng</t>
  </si>
  <si>
    <t xml:space="preserve"> Tầng trệt</t>
  </si>
  <si>
    <t>Tầng lững</t>
  </si>
  <si>
    <t>Lầu 3</t>
  </si>
  <si>
    <t>Lầu 4</t>
  </si>
  <si>
    <t>Chi phí xây dưng</t>
  </si>
  <si>
    <t>Chi phí thiết bị</t>
  </si>
  <si>
    <t>Công trình đa năng (khg tầng hầm) - Công trình cấp 3</t>
  </si>
  <si>
    <t>&lt; 05 tầng</t>
  </si>
  <si>
    <t>Suất vốn đầu tư</t>
  </si>
  <si>
    <r>
      <t>Chi phí xây dựng: G</t>
    </r>
    <r>
      <rPr>
        <vertAlign val="subscript"/>
        <sz val="13"/>
        <rFont val="Times New Roman"/>
        <family val="1"/>
      </rPr>
      <t>XD</t>
    </r>
    <r>
      <rPr>
        <sz val="13"/>
        <rFont val="Times New Roman"/>
        <family val="1"/>
      </rPr>
      <t xml:space="preserve"> = </t>
    </r>
  </si>
  <si>
    <r>
      <t>Chi phí thiết bị: G</t>
    </r>
    <r>
      <rPr>
        <vertAlign val="subscript"/>
        <sz val="13"/>
        <rFont val="Times New Roman"/>
        <family val="1"/>
      </rPr>
      <t>TB</t>
    </r>
    <r>
      <rPr>
        <sz val="13"/>
        <rFont val="Times New Roman"/>
        <family val="1"/>
      </rPr>
      <t xml:space="preserve"> = </t>
    </r>
  </si>
  <si>
    <r>
      <t>Chi phí quản lý dự án: G</t>
    </r>
    <r>
      <rPr>
        <vertAlign val="subscript"/>
        <sz val="13"/>
        <rFont val="Times New Roman"/>
        <family val="1"/>
      </rPr>
      <t>QLDA</t>
    </r>
    <r>
      <rPr>
        <sz val="13"/>
        <rFont val="Times New Roman"/>
        <family val="1"/>
      </rPr>
      <t xml:space="preserve"> =</t>
    </r>
  </si>
  <si>
    <r>
      <t>Chi phí tư vấn và đầu tư xây dựng: G</t>
    </r>
    <r>
      <rPr>
        <vertAlign val="subscript"/>
        <sz val="13"/>
        <rFont val="Times New Roman"/>
        <family val="1"/>
      </rPr>
      <t>TV</t>
    </r>
    <r>
      <rPr>
        <sz val="13"/>
        <rFont val="Times New Roman"/>
        <family val="1"/>
      </rPr>
      <t>=</t>
    </r>
  </si>
  <si>
    <r>
      <t>Chi phí khác: G</t>
    </r>
    <r>
      <rPr>
        <vertAlign val="subscript"/>
        <sz val="13"/>
        <rFont val="Times New Roman"/>
        <family val="1"/>
      </rPr>
      <t>K</t>
    </r>
    <r>
      <rPr>
        <sz val="13"/>
        <rFont val="Times New Roman"/>
        <family val="1"/>
      </rPr>
      <t xml:space="preserve"> =</t>
    </r>
  </si>
  <si>
    <r>
      <t>Chi phí dự phòng : G</t>
    </r>
    <r>
      <rPr>
        <vertAlign val="subscript"/>
        <sz val="13"/>
        <rFont val="Times New Roman"/>
        <family val="1"/>
      </rPr>
      <t>DP</t>
    </r>
    <r>
      <rPr>
        <sz val="13"/>
        <rFont val="Times New Roman"/>
        <family val="1"/>
      </rPr>
      <t xml:space="preserve"> = (G</t>
    </r>
    <r>
      <rPr>
        <vertAlign val="subscript"/>
        <sz val="13"/>
        <rFont val="Times New Roman"/>
        <family val="1"/>
      </rPr>
      <t>DP1</t>
    </r>
    <r>
      <rPr>
        <sz val="13"/>
        <rFont val="Times New Roman"/>
        <family val="1"/>
      </rPr>
      <t>+G</t>
    </r>
    <r>
      <rPr>
        <vertAlign val="subscript"/>
        <sz val="13"/>
        <rFont val="Times New Roman"/>
        <family val="1"/>
      </rPr>
      <t>DP2</t>
    </r>
    <r>
      <rPr>
        <sz val="13"/>
        <rFont val="Times New Roman"/>
        <family val="1"/>
      </rPr>
      <t>)</t>
    </r>
  </si>
  <si>
    <t>Giá tổng mức sau thẩm định</t>
  </si>
  <si>
    <t>STT</t>
  </si>
  <si>
    <t>ĐVT</t>
  </si>
  <si>
    <t>SL</t>
  </si>
  <si>
    <t>Thang máy tải khách</t>
  </si>
  <si>
    <t>Hệ thống âm thanh phòng họp</t>
  </si>
  <si>
    <t xml:space="preserve">Bộ </t>
  </si>
  <si>
    <t xml:space="preserve">Máy tính xách tay </t>
  </si>
  <si>
    <t>Máy chiếu</t>
  </si>
  <si>
    <t>Bục phát biểu</t>
  </si>
  <si>
    <t>Bàn phòng họp</t>
  </si>
  <si>
    <t>Ghế ngồi phòng họp</t>
  </si>
  <si>
    <t>Bục tượng bác + tượng bác</t>
  </si>
  <si>
    <t>Salon tiếp khách phòng ngủ</t>
  </si>
  <si>
    <t>Bàn + ghế làm việc phòng ngủ (1 bàn + 1 ghế)</t>
  </si>
  <si>
    <t>Bàn + ghế uống nước phòng ngủ (1 bàn + 2 ghế)</t>
  </si>
  <si>
    <t>Bàn + ghế đọc sách phòng ngủ (1 bàn + 1 ghế)</t>
  </si>
  <si>
    <t>Quầy thu ngân</t>
  </si>
  <si>
    <t>Bàn phòng ăn</t>
  </si>
  <si>
    <t xml:space="preserve">Cái </t>
  </si>
  <si>
    <t>Ghế ngồi phòng ăn</t>
  </si>
  <si>
    <t>Tủ quần áo nhân viên</t>
  </si>
  <si>
    <t>Tủ quần áo khách</t>
  </si>
  <si>
    <t>Tủ + kệ đầu giường</t>
  </si>
  <si>
    <t>Giường đôi</t>
  </si>
  <si>
    <t>Giá để hành lý</t>
  </si>
  <si>
    <t>Tủ lạnh phòng ngủ</t>
  </si>
  <si>
    <t xml:space="preserve">Máy vi tính </t>
  </si>
  <si>
    <t xml:space="preserve">Máy in Lazer khổ A 4 </t>
  </si>
  <si>
    <t>Tivi phòng ngủ</t>
  </si>
  <si>
    <t>Két sắt</t>
  </si>
  <si>
    <t>Máy giặt</t>
  </si>
  <si>
    <t>Máy sấy</t>
  </si>
  <si>
    <t>Chi phí BT-hỗ trợ TĐC (tạm tính) =</t>
  </si>
  <si>
    <t>cái</t>
  </si>
  <si>
    <t>Bộ</t>
  </si>
  <si>
    <t>Giường đơn</t>
  </si>
  <si>
    <t>Cái</t>
  </si>
  <si>
    <t>Bàn ghế lễ tân</t>
  </si>
  <si>
    <t>Tủ giữ đồ cho khách</t>
  </si>
  <si>
    <t>Đèn bàn làm việc, và đọc sách</t>
  </si>
  <si>
    <t>Đèn đầu giường</t>
  </si>
  <si>
    <t>Giá để khăn, gương soi, móc treo</t>
  </si>
  <si>
    <t>Chăn ga</t>
  </si>
  <si>
    <t>Tủ lạnh bảo quản thực phẩm phòng ăn</t>
  </si>
  <si>
    <t>Bàn soạn chia thực phẩm Inox (sơ chế &amp; chuẩn bị phòng ăn)</t>
  </si>
  <si>
    <t>Salon tiếp khách sảnh tầng trệt, lững, lầu 4</t>
  </si>
  <si>
    <t xml:space="preserve">Rèm cửa (Cửa đi, cửa sổ &amp; Sảnh tầng) </t>
  </si>
  <si>
    <t>THÀNH TIỀN
(Đồng)</t>
  </si>
  <si>
    <t>Sọt rác có nắp đậy (Cho phòng ngủ và các khu vực khác trong nhà khách)</t>
  </si>
  <si>
    <t>DỰ ÁN: NÂNG CẤP, MỞ RỘNG NHÀ KHÁCH VĂN PHÒNG  ỦY BAN NHÂN DÂN TỈNH VĨNH LONG</t>
  </si>
  <si>
    <t>I</t>
  </si>
  <si>
    <t>II</t>
  </si>
  <si>
    <t>HẠNG MỤC: HÀNG RÀO</t>
  </si>
  <si>
    <t>Cửa xếp tự động</t>
  </si>
  <si>
    <t>HẠNG MỤC: HỆ THỐNG CẤP THOÁT NƯỚC TRONG NHÀ</t>
  </si>
  <si>
    <t xml:space="preserve">Bồn nước 5000L (bồn ngang) + giá đỡ </t>
  </si>
  <si>
    <t>Máy bơm nước ly tâm 4HP</t>
  </si>
  <si>
    <t xml:space="preserve">Máy nước nóng năng lượng mặt trời 300L </t>
  </si>
  <si>
    <t>HẠNG MỤC: HỆ THỐNG PCCC</t>
  </si>
  <si>
    <t>Tủ báo cháy</t>
  </si>
  <si>
    <t>trung tâm</t>
  </si>
  <si>
    <t>Kim thu sét, bán kính bảo vệ 30m</t>
  </si>
  <si>
    <t>kim</t>
  </si>
  <si>
    <t>Bơm chữa cháy động cơ diezel Q=50 m3/h, H=50 mH2O (kèm bình acquy, bồn chứa dầu, bộ đề khởi động máy)</t>
  </si>
  <si>
    <t>Bơm chữa cháy động cơ điện Q=50 m3/h, H=50 mH2O</t>
  </si>
  <si>
    <t>Bơm bù áp Q=7,5 m3/h, H=75mH2O</t>
  </si>
  <si>
    <t>Tủ điện điều khiển bơm</t>
  </si>
  <si>
    <t>hộp</t>
  </si>
  <si>
    <t>Bình chữa cháy loại 5kg</t>
  </si>
  <si>
    <t xml:space="preserve">bình </t>
  </si>
  <si>
    <t>Bình chữa cháy loại 8kg</t>
  </si>
  <si>
    <t>Bình cầu chữa cháy tự động 6kg treo trần</t>
  </si>
  <si>
    <t>HẠNG MỤC: HỆ THỐNG ĐIỀU HÒA KHÔNG KHÍ</t>
  </si>
  <si>
    <t>Máy lạnh cục bộ 18.000 Btu/h</t>
  </si>
  <si>
    <t>bộ</t>
  </si>
  <si>
    <t>Máy lạnh cục bộ 12.000 Btu/h</t>
  </si>
  <si>
    <t>Quạt thông gió gắn tường 150m3/h</t>
  </si>
  <si>
    <t>Quạt thông gió gắn tường 240m3/h</t>
  </si>
  <si>
    <t>Quạt thông gió gắn tường 420m3/h</t>
  </si>
  <si>
    <t>Quạt thông gió gắn tường 600m3/h</t>
  </si>
  <si>
    <t>Quạt thông gió gắn trần 150m3/h</t>
  </si>
  <si>
    <t>Quạt thông gió gắn trần 270m3/h</t>
  </si>
  <si>
    <t>HẠNG MỤC: HỆ THỐNG ĐIỆN NHẸ</t>
  </si>
  <si>
    <t>HỆ THỐNG CAMERA</t>
  </si>
  <si>
    <t xml:space="preserve"> Camera dome cố định IP </t>
  </si>
  <si>
    <t xml:space="preserve"> bộ </t>
  </si>
  <si>
    <t xml:space="preserve"> Đầu ghi hình IP 24 kênh ( kèm HDD 2TB) </t>
  </si>
  <si>
    <t>HỆ THỐNG MẠNG MÁY TÍNH VÀ ĐIỆN THOẠI</t>
  </si>
  <si>
    <t>Tổng đài điện thoại</t>
  </si>
  <si>
    <t>Tổng đài điện thoại (có hiển thị số cuộc gọi, có khả năng mở rộng); Card nguồn; Card 6 trung kế; Card máy nhánh (68 máy nhánh); Bàn điều khiển</t>
  </si>
  <si>
    <t>Điện thoại để bàn</t>
  </si>
  <si>
    <t>Bộ swich</t>
  </si>
  <si>
    <t>Bộ chuyển mạch 12 port (PoE)</t>
  </si>
  <si>
    <t>Access point</t>
  </si>
  <si>
    <t>Wireless access point, 802.11abgn, dual-band, single radio, intergrated atennas</t>
  </si>
  <si>
    <t>Bộ lưu điện 6kW online</t>
  </si>
  <si>
    <t>HỆ THỐNG TRUYỀN HÌNH CÁP</t>
  </si>
  <si>
    <t>Bộ cộng kênh (8 ports)</t>
  </si>
  <si>
    <t>Bộ khuếch đại</t>
  </si>
  <si>
    <t>Bộ trích 1 đường</t>
  </si>
  <si>
    <t>Ti vi sảnh tầng</t>
  </si>
  <si>
    <r>
      <t xml:space="preserve"> Màn hình quan sát (Tivi </t>
    </r>
    <r>
      <rPr>
        <u/>
        <sz val="11"/>
        <rFont val="Times New Roman"/>
        <family val="1"/>
      </rPr>
      <t>&gt;</t>
    </r>
    <r>
      <rPr>
        <sz val="11"/>
        <rFont val="Times New Roman"/>
        <family val="1"/>
      </rPr>
      <t xml:space="preserve">42 inch + giá treo TV) </t>
    </r>
  </si>
  <si>
    <t>Tủ quần áo khách 1,2m</t>
  </si>
  <si>
    <t>Tủ quần áo khách 1,7m</t>
  </si>
  <si>
    <r>
      <t>m</t>
    </r>
    <r>
      <rPr>
        <vertAlign val="superscript"/>
        <sz val="11"/>
        <color indexed="10"/>
        <rFont val="Times New Roman"/>
        <family val="1"/>
      </rPr>
      <t>2</t>
    </r>
  </si>
  <si>
    <t>Tủ đồ phòng giặt</t>
  </si>
  <si>
    <t xml:space="preserve">Tổng cộng </t>
  </si>
  <si>
    <t>GHI CHÚ</t>
  </si>
  <si>
    <t>Không thay đổi</t>
  </si>
  <si>
    <t>Điều chỉnh giá</t>
  </si>
  <si>
    <t>Điều chỉnh quy cách và giá</t>
  </si>
  <si>
    <r>
      <t>m</t>
    </r>
    <r>
      <rPr>
        <vertAlign val="superscript"/>
        <sz val="11"/>
        <rFont val="Times New Roman"/>
        <family val="1"/>
      </rPr>
      <t>2</t>
    </r>
  </si>
  <si>
    <t>DANH MỤC THIẾT BỊ GIỮ NGUYÊN</t>
  </si>
  <si>
    <t>DANH MỤC THIẾT BỊ ĐIỀU CHỈNH TĂNG</t>
  </si>
  <si>
    <t>DANH MỤC THIẾT BỊ ĐIỀU CHỈNH GIẢM</t>
  </si>
  <si>
    <t xml:space="preserve">DANH MỤC THIẾT BỊ ĐƯỢC PHÊ DUYỆT THEO DỰ ÁN </t>
  </si>
  <si>
    <t xml:space="preserve">DANH MỤC THIẾT BỊ </t>
  </si>
  <si>
    <t>ĐƠN GIÁ (ước tính)</t>
  </si>
  <si>
    <t>Số lượng không đổi, tách ra thành 2 loại và điều chỉnh giá</t>
  </si>
  <si>
    <t>DANH MỤC THIẾT BỊ BỔ DUNG</t>
  </si>
  <si>
    <t>Máy phát điện dự phòng</t>
  </si>
  <si>
    <t>Máy hút bụi</t>
  </si>
  <si>
    <t>Điều chỉnh quy cách số lượng tăng 10 cái và giá</t>
  </si>
  <si>
    <t>Điều chỉnh số lượng tăng 1 cái</t>
  </si>
  <si>
    <t>Điều chỉnh số lượng tăng 3 cái và giá</t>
  </si>
  <si>
    <t>Tủ quần áo khách loại 1,2m</t>
  </si>
  <si>
    <t>Tủ quần áo khách loại 1,7m</t>
  </si>
  <si>
    <t>Điều chỉnh số lượng tăng 70m2</t>
  </si>
  <si>
    <t>Điều chỉnh số lượng tăng 2 cái và giá</t>
  </si>
  <si>
    <t>PHẦN THIẾT BỊ THEO DỰ ÁN (QUYẾT ĐỊNH 3316 NGÀY 30/11/2021)</t>
  </si>
  <si>
    <t>PHẦN THIẾT BỊ THEO DỰ ÁN (BỔ SUNG LẦN 1 THEO QUYẾT ĐỊNH SỐ 1731/QĐ-UBND NGÀY 25/8/2022)</t>
  </si>
  <si>
    <t>Giảm 40 bộ</t>
  </si>
  <si>
    <t>Máy là cán</t>
  </si>
  <si>
    <t>PHỤC LỤC 2. DANH MỤC THIẾT BỊ ĐIỀU CHỈNH</t>
  </si>
  <si>
    <t>Bơm tăng áp công suất 1HP</t>
  </si>
  <si>
    <t>Quạt hút khử mùi</t>
  </si>
  <si>
    <t xml:space="preserve">Lò nướng tích hợp lò hấp và vi sóng </t>
  </si>
  <si>
    <t>Tủ đông</t>
  </si>
  <si>
    <t xml:space="preserve">Nồi nấu bằng điện </t>
  </si>
  <si>
    <t xml:space="preserve">Tủ cơm </t>
  </si>
  <si>
    <t>Chăn, ga, gối, nệm</t>
  </si>
  <si>
    <t>III</t>
  </si>
  <si>
    <t>Tổ máy</t>
  </si>
  <si>
    <t>Cỡ lớn</t>
  </si>
  <si>
    <t>Cở vừa</t>
  </si>
  <si>
    <t>Cở nhỏ</t>
  </si>
  <si>
    <t>Nệm 1,8m + chăn + ga + gối</t>
  </si>
  <si>
    <t>Nệm 1,2m + chăn + ga + gối</t>
  </si>
  <si>
    <t xml:space="preserve">Salon tiếp khách sảnh </t>
  </si>
  <si>
    <r>
      <t>THIẾT BỊ BỔ SUNG (G</t>
    </r>
    <r>
      <rPr>
        <b/>
        <vertAlign val="subscript"/>
        <sz val="11"/>
        <rFont val="Times New Roman"/>
        <family val="1"/>
      </rPr>
      <t>TB4</t>
    </r>
    <r>
      <rPr>
        <b/>
        <sz val="11"/>
        <rFont val="Times New Roman"/>
        <family val="1"/>
      </rPr>
      <t>)</t>
    </r>
  </si>
  <si>
    <t>Theo Quyết định số 3316/QĐ-UBND ngày 30/11/2021 và Quyết định số 1731/QĐ-UBND ngày 25/8/2022 của UBND tỉnh Vĩnh Long</t>
  </si>
  <si>
    <t>Sọt rác có nắp đậy (Cho các phòng ngủ, các khu vực khác trong nhà khách)</t>
  </si>
  <si>
    <t>Tivi sảnh tầng</t>
  </si>
  <si>
    <t xml:space="preserve">Máy in Lazer khổ A4 </t>
  </si>
  <si>
    <r>
      <t>m</t>
    </r>
    <r>
      <rPr>
        <vertAlign val="superscript"/>
        <sz val="13"/>
        <rFont val="Times New Roman"/>
        <family val="1"/>
      </rPr>
      <t>2</t>
    </r>
  </si>
  <si>
    <t>TỔNG CỘNG</t>
  </si>
  <si>
    <t>Nội dung điều chỉnh</t>
  </si>
  <si>
    <t>DANH MỤC THIẾT BỊ ĐIỀU CHỈNH THUỘC DỰ ÁN NÂNG CẤP, MỞ RỘNG NHÀ KHÁCH VĂN PHÒNG  ỦY BAN NHÂN DÂN TỈNH VĨNH LONG</t>
  </si>
  <si>
    <t>Bàn soạn chia thực phẩm (sơ chế &amp; chuẩn bị phòng ăn)</t>
  </si>
  <si>
    <t>DANH MỤC THIẾT BỊ BỔ SUNG THUỘC DỰ ÁN NÂNG CẤP, MỞ RỘNG NHÀ KHÁCH 
VĂN PHÒNG  ỦY BAN NHÂN DÂN TỈNH VĨNH LONG</t>
  </si>
  <si>
    <t>PHỤ LỤC 2</t>
  </si>
  <si>
    <t>PHỤC LỤC 1</t>
  </si>
  <si>
    <r>
      <t>m</t>
    </r>
    <r>
      <rPr>
        <vertAlign val="superscript"/>
        <sz val="12"/>
        <rFont val="Times New Roman"/>
        <family val="1"/>
      </rPr>
      <t>2</t>
    </r>
  </si>
  <si>
    <r>
      <t xml:space="preserve"> Màn hình quan sát (Tivi </t>
    </r>
    <r>
      <rPr>
        <u/>
        <sz val="12"/>
        <rFont val="Times New Roman"/>
        <family val="1"/>
      </rPr>
      <t>&gt;</t>
    </r>
    <r>
      <rPr>
        <sz val="12"/>
        <rFont val="Times New Roman"/>
        <family val="1"/>
      </rPr>
      <t xml:space="preserve">42 inch + giá treo TV) </t>
    </r>
  </si>
  <si>
    <t>A</t>
  </si>
  <si>
    <t>Theo Quyết định số 3316/QĐ-UBND ngày 30/11/2021</t>
  </si>
  <si>
    <t>Đề nghị điều chỉnh</t>
  </si>
  <si>
    <t>B</t>
  </si>
  <si>
    <t>IV</t>
  </si>
  <si>
    <t>V</t>
  </si>
  <si>
    <t>V.1</t>
  </si>
  <si>
    <t>V.2</t>
  </si>
  <si>
    <t>V.3</t>
  </si>
  <si>
    <t>Đèn bàn làm việc và đọc sách</t>
  </si>
  <si>
    <t>Không điều chỉnh, thuộc gói thầu xây lắp số 1</t>
  </si>
  <si>
    <t>Danh mục thiết bị theo Quyết định số 1731/QĐ-UBND ngày 25/8/2022 của UBND tỉnh Vĩnh Long</t>
  </si>
  <si>
    <t>Giữ nguyên không điều chỉnh, thuộc gói thầu xây lắp số 1</t>
  </si>
  <si>
    <t xml:space="preserve">Bàn uống nước sân thượng kèm ghế (1 bàn + 4 ghế) </t>
  </si>
  <si>
    <t>Bàn uống nước sân thượng kèm ghế (1 bàn + 8 ghế)</t>
  </si>
  <si>
    <t>(Kèm theo Quyết định số: 2624 /QĐ-UBND  ngày  19/12/2024 của Chủ tịch UBND tỉnh)</t>
  </si>
  <si>
    <t>Số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</si>
</sst>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2">
    <font>
      <sz val="10"/>
      <name val="Arial"/>
    </font>
    <font>
      <b/>
      <sz val="12"/>
      <name val="Times New Roman"/>
      <family val="1"/>
    </font>
    <font>
      <sz val="12"/>
      <name val="VNI-Times"/>
    </font>
    <font>
      <sz val="12"/>
      <name val="Times New Roman"/>
      <family val="1"/>
    </font>
    <font>
      <sz val="13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indexed="8"/>
      <name val="Times New Roman"/>
      <family val="1"/>
    </font>
    <font>
      <sz val="9"/>
      <color indexed="56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vertAlign val="subscript"/>
      <sz val="13"/>
      <name val="Times New Roman"/>
      <family val="1"/>
    </font>
    <font>
      <sz val="11"/>
      <name val="Arial"/>
      <family val="2"/>
    </font>
    <font>
      <sz val="11"/>
      <color indexed="10"/>
      <name val="Arial"/>
      <family val="2"/>
    </font>
    <font>
      <sz val="10"/>
      <name val="VNI-Helve-Condense"/>
    </font>
    <font>
      <sz val="10"/>
      <name val="MS Sans Serif"/>
      <family val="2"/>
    </font>
    <font>
      <b/>
      <sz val="12"/>
      <color indexed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1"/>
      <color indexed="10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vertAlign val="subscript"/>
      <sz val="11"/>
      <name val="Times New Roman"/>
      <family val="1"/>
    </font>
    <font>
      <vertAlign val="superscript"/>
      <sz val="13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u/>
      <sz val="12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0" fontId="11" fillId="0" borderId="0" applyNumberFormat="0" applyFill="0" applyBorder="0" applyProtection="0">
      <alignment horizontal="left" vertical="center" indent="1"/>
    </xf>
    <xf numFmtId="0" fontId="2" fillId="0" borderId="0"/>
    <xf numFmtId="0" fontId="6" fillId="0" borderId="0"/>
    <xf numFmtId="0" fontId="18" fillId="0" borderId="0"/>
    <xf numFmtId="0" fontId="7" fillId="0" borderId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0" fontId="10" fillId="0" borderId="0" xfId="0" applyFont="1" applyFill="1"/>
    <xf numFmtId="3" fontId="10" fillId="0" borderId="0" xfId="0" applyNumberFormat="1" applyFont="1"/>
    <xf numFmtId="3" fontId="10" fillId="2" borderId="0" xfId="0" applyNumberFormat="1" applyFont="1" applyFill="1"/>
    <xf numFmtId="0" fontId="5" fillId="0" borderId="0" xfId="0" applyFont="1"/>
    <xf numFmtId="0" fontId="12" fillId="0" borderId="0" xfId="0" applyFont="1"/>
    <xf numFmtId="3" fontId="12" fillId="0" borderId="0" xfId="0" applyNumberFormat="1" applyFont="1"/>
    <xf numFmtId="0" fontId="8" fillId="0" borderId="0" xfId="0" applyFont="1"/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3" fontId="13" fillId="2" borderId="0" xfId="0" applyNumberFormat="1" applyFont="1" applyFill="1"/>
    <xf numFmtId="0" fontId="13" fillId="0" borderId="0" xfId="0" applyFont="1"/>
    <xf numFmtId="0" fontId="15" fillId="0" borderId="0" xfId="0" applyFont="1"/>
    <xf numFmtId="0" fontId="16" fillId="0" borderId="0" xfId="0" applyFont="1"/>
    <xf numFmtId="10" fontId="12" fillId="0" borderId="0" xfId="0" applyNumberFormat="1" applyFont="1"/>
    <xf numFmtId="9" fontId="15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wrapText="1"/>
    </xf>
    <xf numFmtId="0" fontId="36" fillId="0" borderId="0" xfId="0" applyFont="1"/>
    <xf numFmtId="0" fontId="19" fillId="0" borderId="0" xfId="0" applyFont="1" applyFill="1" applyAlignment="1">
      <alignment horizontal="center" wrapText="1"/>
    </xf>
    <xf numFmtId="0" fontId="3" fillId="0" borderId="0" xfId="0" applyFont="1" applyFill="1"/>
    <xf numFmtId="3" fontId="22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0" fontId="22" fillId="3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/>
    <xf numFmtId="0" fontId="3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vertical="center" wrapText="1"/>
    </xf>
    <xf numFmtId="0" fontId="3" fillId="0" borderId="2" xfId="0" applyFont="1" applyBorder="1"/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vertical="center" wrapText="1"/>
    </xf>
    <xf numFmtId="0" fontId="36" fillId="0" borderId="0" xfId="0" applyFont="1" applyFill="1"/>
    <xf numFmtId="0" fontId="20" fillId="4" borderId="2" xfId="0" applyFont="1" applyFill="1" applyBorder="1" applyAlignment="1">
      <alignment horizontal="center" vertical="center" wrapText="1"/>
    </xf>
    <xf numFmtId="3" fontId="38" fillId="0" borderId="2" xfId="0" applyNumberFormat="1" applyFont="1" applyBorder="1" applyAlignment="1">
      <alignment vertical="center"/>
    </xf>
    <xf numFmtId="0" fontId="22" fillId="0" borderId="2" xfId="0" applyFont="1" applyBorder="1"/>
    <xf numFmtId="3" fontId="39" fillId="0" borderId="2" xfId="0" applyNumberFormat="1" applyFont="1" applyBorder="1"/>
    <xf numFmtId="3" fontId="37" fillId="0" borderId="2" xfId="0" applyNumberFormat="1" applyFont="1" applyBorder="1" applyAlignment="1">
      <alignment vertical="center"/>
    </xf>
    <xf numFmtId="3" fontId="37" fillId="0" borderId="2" xfId="0" applyNumberFormat="1" applyFont="1" applyBorder="1"/>
    <xf numFmtId="3" fontId="22" fillId="0" borderId="2" xfId="0" applyNumberFormat="1" applyFont="1" applyBorder="1"/>
    <xf numFmtId="3" fontId="38" fillId="0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22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" fillId="0" borderId="2" xfId="0" applyFont="1" applyFill="1" applyBorder="1"/>
    <xf numFmtId="0" fontId="36" fillId="0" borderId="2" xfId="0" applyFont="1" applyBorder="1"/>
    <xf numFmtId="0" fontId="3" fillId="0" borderId="2" xfId="0" applyFont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40" fillId="4" borderId="2" xfId="0" applyFont="1" applyFill="1" applyBorder="1" applyAlignment="1">
      <alignment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right" vertical="center" wrapText="1"/>
    </xf>
    <xf numFmtId="3" fontId="40" fillId="4" borderId="2" xfId="0" applyNumberFormat="1" applyFont="1" applyFill="1" applyBorder="1" applyAlignment="1">
      <alignment horizontal="right" vertical="center" wrapText="1"/>
    </xf>
    <xf numFmtId="3" fontId="39" fillId="0" borderId="2" xfId="0" applyNumberFormat="1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3" fontId="3" fillId="0" borderId="0" xfId="0" applyNumberFormat="1" applyFont="1"/>
    <xf numFmtId="3" fontId="4" fillId="0" borderId="0" xfId="0" applyNumberFormat="1" applyFont="1"/>
    <xf numFmtId="0" fontId="20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vertical="center"/>
    </xf>
    <xf numFmtId="0" fontId="29" fillId="4" borderId="0" xfId="0" applyFont="1" applyFill="1"/>
    <xf numFmtId="0" fontId="29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9" fillId="3" borderId="2" xfId="0" applyFont="1" applyFill="1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3" fillId="4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vertical="center" wrapText="1"/>
    </xf>
    <xf numFmtId="0" fontId="29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center" wrapText="1"/>
    </xf>
    <xf numFmtId="0" fontId="29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3" fillId="3" borderId="0" xfId="0" applyFont="1" applyFill="1"/>
    <xf numFmtId="0" fontId="29" fillId="3" borderId="0" xfId="0" applyFont="1" applyFill="1"/>
    <xf numFmtId="0" fontId="29" fillId="0" borderId="0" xfId="0" applyFont="1" applyFill="1"/>
    <xf numFmtId="0" fontId="29" fillId="3" borderId="2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29" fillId="0" borderId="7" xfId="0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7">
    <cellStyle name="Comma 2" xfId="1"/>
    <cellStyle name="Description Column" xfId="2"/>
    <cellStyle name="Ledger 17 x 11 in" xfId="3"/>
    <cellStyle name="Normal" xfId="0" builtinId="0"/>
    <cellStyle name="Normal 2" xfId="4"/>
    <cellStyle name="Normal 3" xfId="5"/>
    <cellStyle name="Style 1_TB DO GO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2</xdr:row>
      <xdr:rowOff>38100</xdr:rowOff>
    </xdr:from>
    <xdr:to>
      <xdr:col>2</xdr:col>
      <xdr:colOff>1051560</xdr:colOff>
      <xdr:row>8</xdr:row>
      <xdr:rowOff>76200</xdr:rowOff>
    </xdr:to>
    <xdr:sp macro="" textlink="">
      <xdr:nvSpPr>
        <xdr:cNvPr id="28531" name="Line 1"/>
        <xdr:cNvSpPr>
          <a:spLocks noChangeShapeType="1"/>
        </xdr:cNvSpPr>
      </xdr:nvSpPr>
      <xdr:spPr bwMode="auto">
        <a:xfrm flipV="1">
          <a:off x="403860" y="388620"/>
          <a:ext cx="189738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Zalo%20Received%20Files/du%20toan%20cac%20hang%20muc%20UBND%20tinh%20Vinh%20Long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Zalo%20Received%20Files/3.%20Nh&#224;%20kh&#225;ch%20UBND%2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 HỌP UB"/>
      <sheetName val="NHÀ KHÁCH UB"/>
    </sheetNames>
    <sheetDataSet>
      <sheetData sheetId="0" refreshError="1"/>
      <sheetData sheetId="1" refreshError="1">
        <row r="33">
          <cell r="F33">
            <v>20</v>
          </cell>
        </row>
        <row r="34">
          <cell r="F34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hop HM bo sung"/>
      <sheetName val="KL-Nhà khách"/>
      <sheetName val="TMĐT (tổng)"/>
      <sheetName val="TB (In)"/>
    </sheetNames>
    <sheetDataSet>
      <sheetData sheetId="0"/>
      <sheetData sheetId="1"/>
      <sheetData sheetId="2">
        <row r="2">
          <cell r="A2" t="str">
            <v>(Kèm theo Tờ trình số       /TTr-VPUBND, ngày     /10/2024 của Văn phòng UBND tỉnh Vĩnh Long)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96"/>
  <sheetViews>
    <sheetView tabSelected="1" view="pageBreakPreview" zoomScale="85" zoomScaleNormal="70" zoomScaleSheetLayoutView="85" workbookViewId="0">
      <selection activeCell="E21" sqref="E21"/>
    </sheetView>
  </sheetViews>
  <sheetFormatPr defaultColWidth="9.109375" defaultRowHeight="15.6"/>
  <cols>
    <col min="1" max="1" width="5.33203125" style="2" customWidth="1"/>
    <col min="2" max="2" width="57.33203125" style="2" customWidth="1"/>
    <col min="3" max="3" width="12.33203125" style="2" customWidth="1"/>
    <col min="4" max="4" width="15.5546875" style="2" customWidth="1"/>
    <col min="5" max="5" width="51" style="2" customWidth="1"/>
    <col min="6" max="6" width="16" style="2" customWidth="1"/>
    <col min="7" max="7" width="14.5546875" style="19" customWidth="1"/>
    <col min="8" max="8" width="28.33203125" style="95" customWidth="1"/>
    <col min="9" max="9" width="9.109375" style="2"/>
    <col min="10" max="10" width="19.5546875" style="2" customWidth="1"/>
    <col min="11" max="16384" width="9.109375" style="2"/>
  </cols>
  <sheetData>
    <row r="1" spans="1:10" ht="17.399999999999999">
      <c r="A1" s="130" t="s">
        <v>183</v>
      </c>
      <c r="B1" s="130"/>
      <c r="C1" s="130"/>
      <c r="D1" s="130"/>
      <c r="E1" s="130"/>
      <c r="F1" s="130"/>
      <c r="G1" s="130"/>
      <c r="H1" s="130"/>
    </row>
    <row r="2" spans="1:10" ht="24.75" customHeight="1">
      <c r="A2" s="131" t="s">
        <v>179</v>
      </c>
      <c r="B2" s="131"/>
      <c r="C2" s="131"/>
      <c r="D2" s="131"/>
      <c r="E2" s="131"/>
      <c r="F2" s="131"/>
      <c r="G2" s="131"/>
      <c r="H2" s="131"/>
    </row>
    <row r="3" spans="1:10" ht="24.75" customHeight="1">
      <c r="A3" s="133" t="s">
        <v>201</v>
      </c>
      <c r="B3" s="133"/>
      <c r="C3" s="133"/>
      <c r="D3" s="133"/>
      <c r="E3" s="133"/>
      <c r="F3" s="133"/>
      <c r="G3" s="133"/>
      <c r="H3" s="133"/>
    </row>
    <row r="4" spans="1:10" ht="56.25" customHeight="1">
      <c r="A4" s="132" t="s">
        <v>172</v>
      </c>
      <c r="B4" s="132"/>
      <c r="C4" s="132"/>
      <c r="D4" s="132"/>
      <c r="E4" s="132" t="s">
        <v>178</v>
      </c>
      <c r="F4" s="132"/>
      <c r="G4" s="132"/>
      <c r="H4" s="132"/>
    </row>
    <row r="5" spans="1:10" s="1" customFormat="1" ht="33" customHeight="1">
      <c r="A5" s="90" t="s">
        <v>22</v>
      </c>
      <c r="B5" s="91" t="s">
        <v>138</v>
      </c>
      <c r="C5" s="92" t="s">
        <v>23</v>
      </c>
      <c r="D5" s="92" t="s">
        <v>24</v>
      </c>
      <c r="E5" s="91" t="s">
        <v>138</v>
      </c>
      <c r="F5" s="92" t="s">
        <v>23</v>
      </c>
      <c r="G5" s="92" t="s">
        <v>24</v>
      </c>
      <c r="H5" s="92" t="s">
        <v>129</v>
      </c>
    </row>
    <row r="6" spans="1:10" s="1" customFormat="1" ht="27" customHeight="1">
      <c r="A6" s="90"/>
      <c r="B6" s="91" t="s">
        <v>177</v>
      </c>
      <c r="C6" s="92"/>
      <c r="D6" s="92"/>
      <c r="E6" s="91"/>
      <c r="F6" s="92"/>
      <c r="G6" s="94"/>
      <c r="H6" s="96"/>
    </row>
    <row r="7" spans="1:10" s="1" customFormat="1" ht="33" customHeight="1">
      <c r="A7" s="107" t="s">
        <v>186</v>
      </c>
      <c r="B7" s="134" t="s">
        <v>187</v>
      </c>
      <c r="C7" s="135"/>
      <c r="D7" s="135"/>
      <c r="E7" s="108" t="s">
        <v>188</v>
      </c>
      <c r="F7" s="98"/>
      <c r="G7" s="109"/>
      <c r="H7" s="110"/>
    </row>
    <row r="8" spans="1:10" ht="31.5" customHeight="1">
      <c r="A8" s="101">
        <v>1</v>
      </c>
      <c r="B8" s="111" t="s">
        <v>25</v>
      </c>
      <c r="C8" s="112" t="s">
        <v>58</v>
      </c>
      <c r="D8" s="112">
        <v>1</v>
      </c>
      <c r="E8" s="102" t="s">
        <v>25</v>
      </c>
      <c r="F8" s="101" t="s">
        <v>58</v>
      </c>
      <c r="G8" s="113">
        <v>1</v>
      </c>
      <c r="H8" s="103"/>
      <c r="J8" s="83"/>
    </row>
    <row r="9" spans="1:10" ht="27" customHeight="1">
      <c r="A9" s="101">
        <v>2</v>
      </c>
      <c r="B9" s="111" t="s">
        <v>26</v>
      </c>
      <c r="C9" s="112" t="s">
        <v>27</v>
      </c>
      <c r="D9" s="112">
        <v>1</v>
      </c>
      <c r="E9" s="102" t="s">
        <v>26</v>
      </c>
      <c r="F9" s="101" t="s">
        <v>27</v>
      </c>
      <c r="G9" s="113">
        <v>1</v>
      </c>
      <c r="H9" s="103"/>
      <c r="J9" s="82"/>
    </row>
    <row r="10" spans="1:10" ht="31.5" customHeight="1">
      <c r="A10" s="101">
        <v>3</v>
      </c>
      <c r="B10" s="111" t="s">
        <v>28</v>
      </c>
      <c r="C10" s="112" t="s">
        <v>27</v>
      </c>
      <c r="D10" s="112">
        <v>1</v>
      </c>
      <c r="E10" s="102" t="s">
        <v>28</v>
      </c>
      <c r="F10" s="101" t="s">
        <v>27</v>
      </c>
      <c r="G10" s="113">
        <v>1</v>
      </c>
      <c r="H10" s="103"/>
    </row>
    <row r="11" spans="1:10" ht="33" customHeight="1">
      <c r="A11" s="101">
        <v>4</v>
      </c>
      <c r="B11" s="111" t="s">
        <v>29</v>
      </c>
      <c r="C11" s="112" t="s">
        <v>56</v>
      </c>
      <c r="D11" s="112">
        <v>1</v>
      </c>
      <c r="E11" s="102" t="s">
        <v>29</v>
      </c>
      <c r="F11" s="101" t="s">
        <v>56</v>
      </c>
      <c r="G11" s="113">
        <v>1</v>
      </c>
      <c r="H11" s="103"/>
    </row>
    <row r="12" spans="1:10" ht="31.5" customHeight="1">
      <c r="A12" s="101">
        <v>5</v>
      </c>
      <c r="B12" s="111" t="s">
        <v>30</v>
      </c>
      <c r="C12" s="112" t="s">
        <v>58</v>
      </c>
      <c r="D12" s="112">
        <v>1</v>
      </c>
      <c r="E12" s="102" t="s">
        <v>30</v>
      </c>
      <c r="F12" s="101" t="s">
        <v>58</v>
      </c>
      <c r="G12" s="113">
        <v>1</v>
      </c>
      <c r="H12" s="103"/>
    </row>
    <row r="13" spans="1:10" ht="30" customHeight="1">
      <c r="A13" s="101">
        <v>6</v>
      </c>
      <c r="B13" s="111" t="s">
        <v>31</v>
      </c>
      <c r="C13" s="112" t="s">
        <v>58</v>
      </c>
      <c r="D13" s="112">
        <v>10</v>
      </c>
      <c r="E13" s="102" t="s">
        <v>31</v>
      </c>
      <c r="F13" s="101" t="s">
        <v>58</v>
      </c>
      <c r="G13" s="113">
        <v>20</v>
      </c>
      <c r="H13" s="103"/>
    </row>
    <row r="14" spans="1:10" ht="42.75" customHeight="1">
      <c r="A14" s="101">
        <v>7</v>
      </c>
      <c r="B14" s="111" t="s">
        <v>32</v>
      </c>
      <c r="C14" s="112" t="s">
        <v>58</v>
      </c>
      <c r="D14" s="112">
        <v>30</v>
      </c>
      <c r="E14" s="102" t="s">
        <v>32</v>
      </c>
      <c r="F14" s="101" t="s">
        <v>58</v>
      </c>
      <c r="G14" s="113">
        <v>40</v>
      </c>
      <c r="H14" s="103"/>
    </row>
    <row r="15" spans="1:10" ht="31.5" customHeight="1">
      <c r="A15" s="101">
        <v>8</v>
      </c>
      <c r="B15" s="111" t="s">
        <v>33</v>
      </c>
      <c r="C15" s="112" t="s">
        <v>58</v>
      </c>
      <c r="D15" s="112">
        <v>1</v>
      </c>
      <c r="E15" s="102" t="s">
        <v>33</v>
      </c>
      <c r="F15" s="101" t="s">
        <v>58</v>
      </c>
      <c r="G15" s="113">
        <v>1</v>
      </c>
      <c r="H15" s="103"/>
      <c r="I15" s="124"/>
    </row>
    <row r="16" spans="1:10" ht="33" customHeight="1">
      <c r="A16" s="101">
        <v>9</v>
      </c>
      <c r="B16" s="111" t="s">
        <v>34</v>
      </c>
      <c r="C16" s="112" t="s">
        <v>56</v>
      </c>
      <c r="D16" s="112">
        <v>3</v>
      </c>
      <c r="E16" s="102" t="s">
        <v>34</v>
      </c>
      <c r="F16" s="101" t="s">
        <v>56</v>
      </c>
      <c r="G16" s="113">
        <v>3</v>
      </c>
      <c r="H16" s="103"/>
    </row>
    <row r="17" spans="1:14" s="24" customFormat="1" ht="24.75" customHeight="1">
      <c r="A17" s="101">
        <v>10</v>
      </c>
      <c r="B17" s="111" t="s">
        <v>35</v>
      </c>
      <c r="C17" s="112" t="s">
        <v>56</v>
      </c>
      <c r="D17" s="112">
        <v>24</v>
      </c>
      <c r="E17" s="102" t="s">
        <v>35</v>
      </c>
      <c r="F17" s="101" t="s">
        <v>56</v>
      </c>
      <c r="G17" s="113">
        <v>24</v>
      </c>
      <c r="H17" s="103"/>
    </row>
    <row r="18" spans="1:14" s="24" customFormat="1" ht="32.25" customHeight="1">
      <c r="A18" s="101">
        <v>11</v>
      </c>
      <c r="B18" s="111" t="s">
        <v>36</v>
      </c>
      <c r="C18" s="112" t="s">
        <v>56</v>
      </c>
      <c r="D18" s="112">
        <v>24</v>
      </c>
      <c r="E18" s="102" t="s">
        <v>36</v>
      </c>
      <c r="F18" s="101" t="s">
        <v>56</v>
      </c>
      <c r="G18" s="113">
        <v>24</v>
      </c>
      <c r="H18" s="103"/>
    </row>
    <row r="19" spans="1:14" s="24" customFormat="1" ht="27" customHeight="1">
      <c r="A19" s="101">
        <v>12</v>
      </c>
      <c r="B19" s="111" t="s">
        <v>37</v>
      </c>
      <c r="C19" s="112" t="s">
        <v>56</v>
      </c>
      <c r="D19" s="112">
        <v>2</v>
      </c>
      <c r="E19" s="102" t="s">
        <v>37</v>
      </c>
      <c r="F19" s="101" t="s">
        <v>56</v>
      </c>
      <c r="G19" s="113">
        <v>3</v>
      </c>
      <c r="H19" s="103"/>
    </row>
    <row r="20" spans="1:14" ht="25.5" customHeight="1">
      <c r="A20" s="114">
        <v>13</v>
      </c>
      <c r="B20" s="111" t="s">
        <v>43</v>
      </c>
      <c r="C20" s="112" t="s">
        <v>58</v>
      </c>
      <c r="D20" s="112">
        <v>24</v>
      </c>
      <c r="E20" s="115" t="s">
        <v>43</v>
      </c>
      <c r="F20" s="114" t="s">
        <v>58</v>
      </c>
      <c r="G20" s="116">
        <v>24</v>
      </c>
      <c r="H20" s="103"/>
    </row>
    <row r="21" spans="1:14" s="88" customFormat="1" ht="24.75" customHeight="1">
      <c r="A21" s="106"/>
      <c r="B21" s="93"/>
      <c r="C21" s="93"/>
      <c r="D21" s="93"/>
      <c r="E21" s="117" t="s">
        <v>165</v>
      </c>
      <c r="F21" s="118" t="s">
        <v>58</v>
      </c>
      <c r="G21" s="119">
        <v>3</v>
      </c>
      <c r="H21" s="120"/>
    </row>
    <row r="22" spans="1:14" s="88" customFormat="1" ht="24.75" customHeight="1">
      <c r="A22" s="106"/>
      <c r="B22" s="93"/>
      <c r="C22" s="93"/>
      <c r="D22" s="93"/>
      <c r="E22" s="117" t="s">
        <v>166</v>
      </c>
      <c r="F22" s="118" t="s">
        <v>58</v>
      </c>
      <c r="G22" s="119">
        <v>3</v>
      </c>
      <c r="H22" s="120"/>
    </row>
    <row r="23" spans="1:14" s="88" customFormat="1" ht="24.75" customHeight="1">
      <c r="A23" s="106"/>
      <c r="B23" s="93"/>
      <c r="C23" s="93"/>
      <c r="D23" s="93"/>
      <c r="E23" s="127" t="s">
        <v>167</v>
      </c>
      <c r="F23" s="106" t="s">
        <v>58</v>
      </c>
      <c r="G23" s="122">
        <v>18</v>
      </c>
      <c r="H23" s="120"/>
    </row>
    <row r="24" spans="1:14" ht="30" customHeight="1">
      <c r="A24" s="101">
        <v>14</v>
      </c>
      <c r="B24" s="111" t="s">
        <v>44</v>
      </c>
      <c r="C24" s="112" t="s">
        <v>58</v>
      </c>
      <c r="D24" s="112">
        <v>24</v>
      </c>
      <c r="E24" s="102" t="s">
        <v>44</v>
      </c>
      <c r="F24" s="101" t="s">
        <v>58</v>
      </c>
      <c r="G24" s="113">
        <v>27</v>
      </c>
      <c r="H24" s="103"/>
    </row>
    <row r="25" spans="1:14" ht="30.75" customHeight="1">
      <c r="A25" s="101">
        <v>15</v>
      </c>
      <c r="B25" s="111" t="s">
        <v>57</v>
      </c>
      <c r="C25" s="112" t="s">
        <v>58</v>
      </c>
      <c r="D25" s="112">
        <v>28</v>
      </c>
      <c r="E25" s="102" t="s">
        <v>57</v>
      </c>
      <c r="F25" s="101" t="s">
        <v>58</v>
      </c>
      <c r="G25" s="113">
        <v>28</v>
      </c>
      <c r="H25" s="103"/>
    </row>
    <row r="26" spans="1:14" ht="30.75" customHeight="1">
      <c r="A26" s="101">
        <v>16</v>
      </c>
      <c r="B26" s="111" t="s">
        <v>45</v>
      </c>
      <c r="C26" s="112" t="s">
        <v>58</v>
      </c>
      <c r="D26" s="112">
        <v>10</v>
      </c>
      <c r="E26" s="102" t="s">
        <v>45</v>
      </c>
      <c r="F26" s="101" t="s">
        <v>58</v>
      </c>
      <c r="G26" s="113">
        <v>10</v>
      </c>
      <c r="H26" s="103"/>
    </row>
    <row r="27" spans="1:14" ht="24.75" customHeight="1">
      <c r="A27" s="101">
        <v>17</v>
      </c>
      <c r="B27" s="111" t="s">
        <v>46</v>
      </c>
      <c r="C27" s="112" t="s">
        <v>58</v>
      </c>
      <c r="D27" s="112">
        <v>24</v>
      </c>
      <c r="E27" s="102" t="s">
        <v>46</v>
      </c>
      <c r="F27" s="101" t="s">
        <v>58</v>
      </c>
      <c r="G27" s="113">
        <v>24</v>
      </c>
      <c r="H27" s="103"/>
    </row>
    <row r="28" spans="1:14" ht="33" customHeight="1">
      <c r="A28" s="101">
        <v>18</v>
      </c>
      <c r="B28" s="111" t="s">
        <v>47</v>
      </c>
      <c r="C28" s="112" t="s">
        <v>58</v>
      </c>
      <c r="D28" s="112">
        <v>24</v>
      </c>
      <c r="E28" s="102" t="s">
        <v>47</v>
      </c>
      <c r="F28" s="101" t="s">
        <v>58</v>
      </c>
      <c r="G28" s="113">
        <v>24</v>
      </c>
      <c r="H28" s="103"/>
    </row>
    <row r="29" spans="1:14" ht="27" customHeight="1">
      <c r="A29" s="101">
        <v>19</v>
      </c>
      <c r="B29" s="111" t="s">
        <v>50</v>
      </c>
      <c r="C29" s="112" t="s">
        <v>58</v>
      </c>
      <c r="D29" s="112">
        <v>24</v>
      </c>
      <c r="E29" s="102" t="s">
        <v>50</v>
      </c>
      <c r="F29" s="101" t="s">
        <v>58</v>
      </c>
      <c r="G29" s="113">
        <v>24</v>
      </c>
      <c r="H29" s="103"/>
      <c r="I29" s="124"/>
    </row>
    <row r="30" spans="1:14" s="24" customFormat="1" ht="32.25" customHeight="1">
      <c r="A30" s="101">
        <v>20</v>
      </c>
      <c r="B30" s="111" t="s">
        <v>68</v>
      </c>
      <c r="C30" s="112" t="s">
        <v>176</v>
      </c>
      <c r="D30" s="112">
        <v>280</v>
      </c>
      <c r="E30" s="102" t="s">
        <v>68</v>
      </c>
      <c r="F30" s="101" t="s">
        <v>184</v>
      </c>
      <c r="G30" s="113">
        <v>350</v>
      </c>
      <c r="H30" s="103"/>
      <c r="I30" s="124"/>
    </row>
    <row r="31" spans="1:14" s="97" customFormat="1" ht="25.5" customHeight="1">
      <c r="A31" s="101">
        <v>21</v>
      </c>
      <c r="B31" s="111" t="s">
        <v>64</v>
      </c>
      <c r="C31" s="112" t="s">
        <v>27</v>
      </c>
      <c r="D31" s="112">
        <v>48</v>
      </c>
      <c r="E31" s="102" t="s">
        <v>162</v>
      </c>
      <c r="F31" s="101" t="s">
        <v>27</v>
      </c>
      <c r="G31" s="113">
        <v>38</v>
      </c>
      <c r="H31" s="103"/>
      <c r="I31" s="124"/>
      <c r="J31" s="24"/>
      <c r="K31" s="24"/>
      <c r="L31" s="24"/>
      <c r="M31" s="24"/>
      <c r="N31" s="24"/>
    </row>
    <row r="32" spans="1:14" s="87" customFormat="1" ht="23.25" customHeight="1">
      <c r="A32" s="106"/>
      <c r="B32" s="93"/>
      <c r="C32" s="93"/>
      <c r="D32" s="93"/>
      <c r="E32" s="121" t="s">
        <v>168</v>
      </c>
      <c r="F32" s="106" t="s">
        <v>27</v>
      </c>
      <c r="G32" s="122">
        <v>10</v>
      </c>
      <c r="H32" s="120"/>
      <c r="I32" s="125"/>
      <c r="J32" s="126"/>
      <c r="K32" s="126"/>
      <c r="L32" s="126"/>
      <c r="M32" s="126"/>
      <c r="N32" s="126"/>
    </row>
    <row r="33" spans="1:14" s="87" customFormat="1" ht="28.5" customHeight="1">
      <c r="A33" s="106"/>
      <c r="B33" s="93"/>
      <c r="C33" s="93"/>
      <c r="D33" s="93"/>
      <c r="E33" s="121" t="s">
        <v>169</v>
      </c>
      <c r="F33" s="106" t="s">
        <v>27</v>
      </c>
      <c r="G33" s="122">
        <v>28</v>
      </c>
      <c r="H33" s="120"/>
      <c r="I33" s="125"/>
      <c r="J33" s="126"/>
      <c r="K33" s="126"/>
      <c r="L33" s="126"/>
      <c r="M33" s="126"/>
      <c r="N33" s="126"/>
    </row>
    <row r="34" spans="1:14" ht="29.25" customHeight="1">
      <c r="A34" s="101">
        <v>22</v>
      </c>
      <c r="B34" s="111" t="s">
        <v>63</v>
      </c>
      <c r="C34" s="112" t="s">
        <v>27</v>
      </c>
      <c r="D34" s="112">
        <v>30</v>
      </c>
      <c r="E34" s="102" t="s">
        <v>63</v>
      </c>
      <c r="F34" s="101"/>
      <c r="G34" s="113"/>
      <c r="H34" s="103"/>
    </row>
    <row r="35" spans="1:14" ht="42.75" customHeight="1">
      <c r="A35" s="101">
        <v>23</v>
      </c>
      <c r="B35" s="111" t="s">
        <v>173</v>
      </c>
      <c r="C35" s="112" t="s">
        <v>27</v>
      </c>
      <c r="D35" s="112">
        <f>24+16</f>
        <v>40</v>
      </c>
      <c r="E35" s="102" t="s">
        <v>70</v>
      </c>
      <c r="F35" s="101"/>
      <c r="G35" s="113"/>
      <c r="H35" s="103"/>
    </row>
    <row r="36" spans="1:14" ht="27.75" customHeight="1">
      <c r="A36" s="101">
        <v>24</v>
      </c>
      <c r="B36" s="111" t="s">
        <v>195</v>
      </c>
      <c r="C36" s="112" t="s">
        <v>58</v>
      </c>
      <c r="D36" s="112">
        <v>24</v>
      </c>
      <c r="E36" s="102" t="s">
        <v>195</v>
      </c>
      <c r="F36" s="101" t="s">
        <v>58</v>
      </c>
      <c r="G36" s="113">
        <v>24</v>
      </c>
      <c r="H36" s="103"/>
    </row>
    <row r="37" spans="1:14" ht="29.25" customHeight="1">
      <c r="A37" s="101">
        <v>25</v>
      </c>
      <c r="B37" s="111" t="s">
        <v>62</v>
      </c>
      <c r="C37" s="112" t="s">
        <v>58</v>
      </c>
      <c r="D37" s="112">
        <v>24</v>
      </c>
      <c r="E37" s="102" t="s">
        <v>62</v>
      </c>
      <c r="F37" s="101" t="s">
        <v>58</v>
      </c>
      <c r="G37" s="113">
        <v>24</v>
      </c>
      <c r="H37" s="103"/>
    </row>
    <row r="38" spans="1:14" ht="29.25" customHeight="1">
      <c r="A38" s="101">
        <v>26</v>
      </c>
      <c r="B38" s="111" t="s">
        <v>39</v>
      </c>
      <c r="C38" s="112" t="s">
        <v>40</v>
      </c>
      <c r="D38" s="112">
        <v>8</v>
      </c>
      <c r="E38" s="102" t="s">
        <v>39</v>
      </c>
      <c r="F38" s="101" t="s">
        <v>40</v>
      </c>
      <c r="G38" s="113">
        <v>8</v>
      </c>
      <c r="H38" s="103"/>
    </row>
    <row r="39" spans="1:14" ht="30.75" customHeight="1">
      <c r="A39" s="101">
        <v>27</v>
      </c>
      <c r="B39" s="111" t="s">
        <v>41</v>
      </c>
      <c r="C39" s="112" t="s">
        <v>58</v>
      </c>
      <c r="D39" s="112">
        <v>30</v>
      </c>
      <c r="E39" s="102" t="s">
        <v>41</v>
      </c>
      <c r="F39" s="101" t="s">
        <v>58</v>
      </c>
      <c r="G39" s="113">
        <v>32</v>
      </c>
      <c r="H39" s="103"/>
    </row>
    <row r="40" spans="1:14" ht="31.5" customHeight="1">
      <c r="A40" s="101">
        <v>28</v>
      </c>
      <c r="B40" s="111" t="s">
        <v>65</v>
      </c>
      <c r="C40" s="112" t="s">
        <v>58</v>
      </c>
      <c r="D40" s="112">
        <v>1</v>
      </c>
      <c r="E40" s="102" t="s">
        <v>65</v>
      </c>
      <c r="F40" s="101" t="s">
        <v>58</v>
      </c>
      <c r="G40" s="113">
        <v>1</v>
      </c>
      <c r="H40" s="103"/>
    </row>
    <row r="41" spans="1:14" ht="43.5" customHeight="1">
      <c r="A41" s="101">
        <v>29</v>
      </c>
      <c r="B41" s="111" t="s">
        <v>66</v>
      </c>
      <c r="C41" s="112" t="s">
        <v>58</v>
      </c>
      <c r="D41" s="112">
        <v>2</v>
      </c>
      <c r="E41" s="102" t="s">
        <v>180</v>
      </c>
      <c r="F41" s="101" t="s">
        <v>58</v>
      </c>
      <c r="G41" s="113">
        <v>2</v>
      </c>
      <c r="H41" s="103"/>
    </row>
    <row r="42" spans="1:14" ht="33" customHeight="1">
      <c r="A42" s="101">
        <v>30</v>
      </c>
      <c r="B42" s="111" t="s">
        <v>67</v>
      </c>
      <c r="C42" s="112" t="s">
        <v>56</v>
      </c>
      <c r="D42" s="112">
        <v>3</v>
      </c>
      <c r="E42" s="102" t="s">
        <v>170</v>
      </c>
      <c r="F42" s="101" t="s">
        <v>56</v>
      </c>
      <c r="G42" s="113">
        <v>1</v>
      </c>
      <c r="H42" s="103"/>
    </row>
    <row r="43" spans="1:14" ht="33" customHeight="1">
      <c r="A43" s="101">
        <v>31</v>
      </c>
      <c r="B43" s="111" t="s">
        <v>174</v>
      </c>
      <c r="C43" s="112" t="s">
        <v>58</v>
      </c>
      <c r="D43" s="112">
        <v>3</v>
      </c>
      <c r="E43" s="102" t="s">
        <v>122</v>
      </c>
      <c r="F43" s="101" t="s">
        <v>58</v>
      </c>
      <c r="G43" s="113">
        <v>3</v>
      </c>
      <c r="H43" s="103"/>
    </row>
    <row r="44" spans="1:14" ht="31.5" customHeight="1">
      <c r="A44" s="101">
        <v>32</v>
      </c>
      <c r="B44" s="111" t="s">
        <v>42</v>
      </c>
      <c r="C44" s="112" t="s">
        <v>58</v>
      </c>
      <c r="D44" s="112">
        <v>1</v>
      </c>
      <c r="E44" s="102" t="s">
        <v>42</v>
      </c>
      <c r="F44" s="101" t="s">
        <v>58</v>
      </c>
      <c r="G44" s="113">
        <v>1</v>
      </c>
      <c r="H44" s="103"/>
    </row>
    <row r="45" spans="1:14" ht="31.5" customHeight="1">
      <c r="A45" s="101">
        <v>33</v>
      </c>
      <c r="B45" s="111" t="s">
        <v>60</v>
      </c>
      <c r="C45" s="112" t="s">
        <v>58</v>
      </c>
      <c r="D45" s="112">
        <v>1</v>
      </c>
      <c r="E45" s="102" t="s">
        <v>60</v>
      </c>
      <c r="F45" s="101" t="s">
        <v>58</v>
      </c>
      <c r="G45" s="113">
        <v>1</v>
      </c>
      <c r="H45" s="103"/>
    </row>
    <row r="46" spans="1:14" ht="32.25" customHeight="1">
      <c r="A46" s="101">
        <v>34</v>
      </c>
      <c r="B46" s="111" t="s">
        <v>38</v>
      </c>
      <c r="C46" s="112" t="s">
        <v>58</v>
      </c>
      <c r="D46" s="112">
        <v>1</v>
      </c>
      <c r="E46" s="102" t="s">
        <v>38</v>
      </c>
      <c r="F46" s="101" t="s">
        <v>58</v>
      </c>
      <c r="G46" s="113">
        <v>1</v>
      </c>
      <c r="H46" s="103"/>
    </row>
    <row r="47" spans="1:14" s="20" customFormat="1" ht="29.25" customHeight="1">
      <c r="A47" s="101">
        <v>35</v>
      </c>
      <c r="B47" s="111" t="s">
        <v>59</v>
      </c>
      <c r="C47" s="112" t="s">
        <v>56</v>
      </c>
      <c r="D47" s="112">
        <v>1</v>
      </c>
      <c r="E47" s="102" t="s">
        <v>59</v>
      </c>
      <c r="F47" s="101" t="s">
        <v>56</v>
      </c>
      <c r="G47" s="113">
        <v>1</v>
      </c>
      <c r="H47" s="103"/>
    </row>
    <row r="48" spans="1:14" ht="29.25" customHeight="1">
      <c r="A48" s="101">
        <v>36</v>
      </c>
      <c r="B48" s="111" t="s">
        <v>48</v>
      </c>
      <c r="C48" s="112" t="s">
        <v>27</v>
      </c>
      <c r="D48" s="112">
        <v>1</v>
      </c>
      <c r="E48" s="102" t="s">
        <v>48</v>
      </c>
      <c r="F48" s="101" t="s">
        <v>27</v>
      </c>
      <c r="G48" s="113">
        <v>1</v>
      </c>
      <c r="H48" s="103"/>
    </row>
    <row r="49" spans="1:8" ht="26.25" customHeight="1">
      <c r="A49" s="101">
        <v>37</v>
      </c>
      <c r="B49" s="111" t="s">
        <v>175</v>
      </c>
      <c r="C49" s="112" t="s">
        <v>55</v>
      </c>
      <c r="D49" s="112">
        <v>1</v>
      </c>
      <c r="E49" s="102" t="s">
        <v>49</v>
      </c>
      <c r="F49" s="101" t="s">
        <v>55</v>
      </c>
      <c r="G49" s="113">
        <v>1</v>
      </c>
      <c r="H49" s="103"/>
    </row>
    <row r="50" spans="1:8" ht="33" customHeight="1">
      <c r="A50" s="101">
        <v>38</v>
      </c>
      <c r="B50" s="111" t="s">
        <v>51</v>
      </c>
      <c r="C50" s="112" t="s">
        <v>58</v>
      </c>
      <c r="D50" s="112">
        <v>24</v>
      </c>
      <c r="E50" s="102" t="s">
        <v>51</v>
      </c>
      <c r="F50" s="101" t="s">
        <v>58</v>
      </c>
      <c r="G50" s="113">
        <v>24</v>
      </c>
      <c r="H50" s="103"/>
    </row>
    <row r="51" spans="1:8" ht="30" customHeight="1">
      <c r="A51" s="101">
        <v>39</v>
      </c>
      <c r="B51" s="111" t="s">
        <v>52</v>
      </c>
      <c r="C51" s="112" t="s">
        <v>58</v>
      </c>
      <c r="D51" s="112">
        <v>2</v>
      </c>
      <c r="E51" s="102" t="s">
        <v>52</v>
      </c>
      <c r="F51" s="101" t="s">
        <v>58</v>
      </c>
      <c r="G51" s="113">
        <v>2</v>
      </c>
      <c r="H51" s="103"/>
    </row>
    <row r="52" spans="1:8" ht="28.5" customHeight="1">
      <c r="A52" s="101">
        <v>40</v>
      </c>
      <c r="B52" s="111" t="s">
        <v>53</v>
      </c>
      <c r="C52" s="112" t="s">
        <v>58</v>
      </c>
      <c r="D52" s="112">
        <v>2</v>
      </c>
      <c r="E52" s="102" t="s">
        <v>53</v>
      </c>
      <c r="F52" s="101" t="s">
        <v>58</v>
      </c>
      <c r="G52" s="101">
        <v>2</v>
      </c>
      <c r="H52" s="103"/>
    </row>
    <row r="53" spans="1:8" s="89" customFormat="1" ht="57" customHeight="1">
      <c r="A53" s="98" t="s">
        <v>189</v>
      </c>
      <c r="B53" s="128" t="s">
        <v>197</v>
      </c>
      <c r="C53" s="129"/>
      <c r="D53" s="129"/>
      <c r="E53" s="108" t="s">
        <v>198</v>
      </c>
      <c r="F53" s="98"/>
      <c r="G53" s="98"/>
      <c r="H53" s="104"/>
    </row>
    <row r="54" spans="1:8" ht="32.25" hidden="1" customHeight="1">
      <c r="A54" s="98" t="s">
        <v>72</v>
      </c>
      <c r="B54" s="99" t="s">
        <v>74</v>
      </c>
      <c r="C54" s="100"/>
      <c r="D54" s="100"/>
      <c r="E54" s="99" t="s">
        <v>74</v>
      </c>
      <c r="F54" s="100"/>
      <c r="G54" s="100"/>
      <c r="H54" s="68"/>
    </row>
    <row r="55" spans="1:8" ht="32.25" hidden="1" customHeight="1">
      <c r="A55" s="101">
        <v>1</v>
      </c>
      <c r="B55" s="102" t="s">
        <v>75</v>
      </c>
      <c r="C55" s="103" t="s">
        <v>56</v>
      </c>
      <c r="D55" s="103">
        <v>1</v>
      </c>
      <c r="E55" s="102" t="s">
        <v>75</v>
      </c>
      <c r="F55" s="103" t="s">
        <v>56</v>
      </c>
      <c r="G55" s="103">
        <v>1</v>
      </c>
      <c r="H55" s="65" t="s">
        <v>196</v>
      </c>
    </row>
    <row r="56" spans="1:8" ht="51.75" hidden="1" customHeight="1">
      <c r="A56" s="98" t="s">
        <v>73</v>
      </c>
      <c r="B56" s="99" t="s">
        <v>76</v>
      </c>
      <c r="C56" s="100"/>
      <c r="D56" s="100"/>
      <c r="E56" s="99" t="s">
        <v>76</v>
      </c>
      <c r="F56" s="100"/>
      <c r="G56" s="100"/>
      <c r="H56" s="68"/>
    </row>
    <row r="57" spans="1:8" ht="46.5" hidden="1" customHeight="1">
      <c r="A57" s="101">
        <v>1</v>
      </c>
      <c r="B57" s="102" t="s">
        <v>77</v>
      </c>
      <c r="C57" s="103" t="s">
        <v>56</v>
      </c>
      <c r="D57" s="103">
        <v>1</v>
      </c>
      <c r="E57" s="102" t="s">
        <v>77</v>
      </c>
      <c r="F57" s="103" t="s">
        <v>56</v>
      </c>
      <c r="G57" s="103">
        <v>1</v>
      </c>
      <c r="H57" s="65" t="s">
        <v>196</v>
      </c>
    </row>
    <row r="58" spans="1:8" ht="32.25" hidden="1" customHeight="1">
      <c r="A58" s="101">
        <v>2</v>
      </c>
      <c r="B58" s="102" t="s">
        <v>78</v>
      </c>
      <c r="C58" s="103" t="s">
        <v>58</v>
      </c>
      <c r="D58" s="103">
        <v>1</v>
      </c>
      <c r="E58" s="102" t="s">
        <v>78</v>
      </c>
      <c r="F58" s="103" t="s">
        <v>58</v>
      </c>
      <c r="G58" s="103">
        <v>1</v>
      </c>
      <c r="H58" s="65" t="s">
        <v>196</v>
      </c>
    </row>
    <row r="59" spans="1:8" ht="32.25" hidden="1" customHeight="1">
      <c r="A59" s="101">
        <v>3</v>
      </c>
      <c r="B59" s="102" t="s">
        <v>79</v>
      </c>
      <c r="C59" s="103" t="s">
        <v>56</v>
      </c>
      <c r="D59" s="103">
        <v>2</v>
      </c>
      <c r="E59" s="102" t="s">
        <v>79</v>
      </c>
      <c r="F59" s="103" t="s">
        <v>56</v>
      </c>
      <c r="G59" s="103">
        <v>2</v>
      </c>
      <c r="H59" s="65" t="s">
        <v>196</v>
      </c>
    </row>
    <row r="60" spans="1:8" ht="45.75" hidden="1" customHeight="1">
      <c r="A60" s="104" t="s">
        <v>163</v>
      </c>
      <c r="B60" s="99" t="s">
        <v>80</v>
      </c>
      <c r="C60" s="100"/>
      <c r="D60" s="100"/>
      <c r="E60" s="99" t="s">
        <v>80</v>
      </c>
      <c r="F60" s="100"/>
      <c r="G60" s="100"/>
      <c r="H60" s="68"/>
    </row>
    <row r="61" spans="1:8" ht="32.25" hidden="1" customHeight="1">
      <c r="A61" s="101">
        <v>1</v>
      </c>
      <c r="B61" s="102" t="s">
        <v>81</v>
      </c>
      <c r="C61" s="103" t="s">
        <v>82</v>
      </c>
      <c r="D61" s="103">
        <v>1</v>
      </c>
      <c r="E61" s="102" t="s">
        <v>81</v>
      </c>
      <c r="F61" s="103" t="s">
        <v>82</v>
      </c>
      <c r="G61" s="103">
        <v>1</v>
      </c>
      <c r="H61" s="65" t="s">
        <v>196</v>
      </c>
    </row>
    <row r="62" spans="1:8" ht="32.25" hidden="1" customHeight="1">
      <c r="A62" s="101">
        <v>2</v>
      </c>
      <c r="B62" s="102" t="s">
        <v>83</v>
      </c>
      <c r="C62" s="103" t="s">
        <v>84</v>
      </c>
      <c r="D62" s="103">
        <v>1</v>
      </c>
      <c r="E62" s="102" t="s">
        <v>83</v>
      </c>
      <c r="F62" s="103" t="s">
        <v>84</v>
      </c>
      <c r="G62" s="103">
        <v>1</v>
      </c>
      <c r="H62" s="65" t="s">
        <v>196</v>
      </c>
    </row>
    <row r="63" spans="1:8" ht="88.5" hidden="1" customHeight="1">
      <c r="A63" s="101">
        <v>3</v>
      </c>
      <c r="B63" s="102" t="s">
        <v>85</v>
      </c>
      <c r="C63" s="103" t="s">
        <v>55</v>
      </c>
      <c r="D63" s="103">
        <v>1</v>
      </c>
      <c r="E63" s="102" t="s">
        <v>85</v>
      </c>
      <c r="F63" s="103" t="s">
        <v>55</v>
      </c>
      <c r="G63" s="103">
        <v>1</v>
      </c>
      <c r="H63" s="65" t="s">
        <v>196</v>
      </c>
    </row>
    <row r="64" spans="1:8" ht="58.5" hidden="1" customHeight="1">
      <c r="A64" s="101">
        <v>4</v>
      </c>
      <c r="B64" s="102" t="s">
        <v>86</v>
      </c>
      <c r="C64" s="103" t="s">
        <v>55</v>
      </c>
      <c r="D64" s="103">
        <v>1</v>
      </c>
      <c r="E64" s="102" t="s">
        <v>86</v>
      </c>
      <c r="F64" s="103" t="s">
        <v>55</v>
      </c>
      <c r="G64" s="103">
        <v>1</v>
      </c>
      <c r="H64" s="65" t="s">
        <v>196</v>
      </c>
    </row>
    <row r="65" spans="1:8" ht="39" hidden="1" customHeight="1">
      <c r="A65" s="101">
        <v>5</v>
      </c>
      <c r="B65" s="102" t="s">
        <v>87</v>
      </c>
      <c r="C65" s="103" t="s">
        <v>55</v>
      </c>
      <c r="D65" s="103">
        <v>1</v>
      </c>
      <c r="E65" s="102" t="s">
        <v>87</v>
      </c>
      <c r="F65" s="103" t="s">
        <v>55</v>
      </c>
      <c r="G65" s="103">
        <v>1</v>
      </c>
      <c r="H65" s="65" t="s">
        <v>196</v>
      </c>
    </row>
    <row r="66" spans="1:8" ht="32.25" hidden="1" customHeight="1">
      <c r="A66" s="101">
        <v>6</v>
      </c>
      <c r="B66" s="102" t="s">
        <v>88</v>
      </c>
      <c r="C66" s="103" t="s">
        <v>89</v>
      </c>
      <c r="D66" s="103">
        <v>2</v>
      </c>
      <c r="E66" s="102" t="s">
        <v>88</v>
      </c>
      <c r="F66" s="103" t="s">
        <v>89</v>
      </c>
      <c r="G66" s="103">
        <v>2</v>
      </c>
      <c r="H66" s="65" t="s">
        <v>196</v>
      </c>
    </row>
    <row r="67" spans="1:8" ht="32.25" hidden="1" customHeight="1">
      <c r="A67" s="101">
        <v>7</v>
      </c>
      <c r="B67" s="102" t="s">
        <v>90</v>
      </c>
      <c r="C67" s="103" t="s">
        <v>91</v>
      </c>
      <c r="D67" s="103">
        <v>16</v>
      </c>
      <c r="E67" s="102" t="s">
        <v>90</v>
      </c>
      <c r="F67" s="103" t="s">
        <v>91</v>
      </c>
      <c r="G67" s="103">
        <v>16</v>
      </c>
      <c r="H67" s="65" t="s">
        <v>196</v>
      </c>
    </row>
    <row r="68" spans="1:8" ht="32.25" hidden="1" customHeight="1">
      <c r="A68" s="101">
        <v>8</v>
      </c>
      <c r="B68" s="102" t="s">
        <v>92</v>
      </c>
      <c r="C68" s="103" t="s">
        <v>91</v>
      </c>
      <c r="D68" s="103">
        <v>16</v>
      </c>
      <c r="E68" s="102" t="s">
        <v>92</v>
      </c>
      <c r="F68" s="103" t="s">
        <v>91</v>
      </c>
      <c r="G68" s="103">
        <v>16</v>
      </c>
      <c r="H68" s="65" t="s">
        <v>196</v>
      </c>
    </row>
    <row r="69" spans="1:8" ht="32.25" hidden="1" customHeight="1">
      <c r="A69" s="101">
        <v>9</v>
      </c>
      <c r="B69" s="102" t="s">
        <v>93</v>
      </c>
      <c r="C69" s="103" t="s">
        <v>91</v>
      </c>
      <c r="D69" s="101">
        <v>6</v>
      </c>
      <c r="E69" s="102" t="s">
        <v>93</v>
      </c>
      <c r="F69" s="103" t="s">
        <v>91</v>
      </c>
      <c r="G69" s="101">
        <v>6</v>
      </c>
      <c r="H69" s="65" t="s">
        <v>196</v>
      </c>
    </row>
    <row r="70" spans="1:8" ht="35.25" hidden="1" customHeight="1">
      <c r="A70" s="104" t="s">
        <v>190</v>
      </c>
      <c r="B70" s="99" t="s">
        <v>94</v>
      </c>
      <c r="C70" s="100"/>
      <c r="D70" s="100"/>
      <c r="E70" s="99" t="s">
        <v>94</v>
      </c>
      <c r="F70" s="100"/>
      <c r="G70" s="100"/>
      <c r="H70" s="68"/>
    </row>
    <row r="71" spans="1:8" ht="37.5" hidden="1" customHeight="1">
      <c r="A71" s="101">
        <v>1</v>
      </c>
      <c r="B71" s="102" t="s">
        <v>95</v>
      </c>
      <c r="C71" s="103" t="s">
        <v>96</v>
      </c>
      <c r="D71" s="101">
        <v>33</v>
      </c>
      <c r="E71" s="102" t="s">
        <v>95</v>
      </c>
      <c r="F71" s="103" t="s">
        <v>96</v>
      </c>
      <c r="G71" s="101">
        <v>33</v>
      </c>
      <c r="H71" s="65" t="s">
        <v>196</v>
      </c>
    </row>
    <row r="72" spans="1:8" ht="37.5" hidden="1" customHeight="1">
      <c r="A72" s="101">
        <v>2</v>
      </c>
      <c r="B72" s="102" t="s">
        <v>97</v>
      </c>
      <c r="C72" s="103" t="s">
        <v>96</v>
      </c>
      <c r="D72" s="101">
        <v>1</v>
      </c>
      <c r="E72" s="102" t="s">
        <v>97</v>
      </c>
      <c r="F72" s="103" t="s">
        <v>96</v>
      </c>
      <c r="G72" s="101">
        <v>1</v>
      </c>
      <c r="H72" s="65" t="s">
        <v>196</v>
      </c>
    </row>
    <row r="73" spans="1:8" ht="37.5" hidden="1" customHeight="1">
      <c r="A73" s="101">
        <v>3</v>
      </c>
      <c r="B73" s="102" t="s">
        <v>98</v>
      </c>
      <c r="C73" s="103" t="s">
        <v>55</v>
      </c>
      <c r="D73" s="101">
        <v>9</v>
      </c>
      <c r="E73" s="102" t="s">
        <v>98</v>
      </c>
      <c r="F73" s="103" t="s">
        <v>55</v>
      </c>
      <c r="G73" s="101">
        <v>9</v>
      </c>
      <c r="H73" s="65" t="s">
        <v>196</v>
      </c>
    </row>
    <row r="74" spans="1:8" ht="37.5" hidden="1" customHeight="1">
      <c r="A74" s="101">
        <v>4</v>
      </c>
      <c r="B74" s="102" t="s">
        <v>99</v>
      </c>
      <c r="C74" s="103" t="s">
        <v>55</v>
      </c>
      <c r="D74" s="101">
        <v>4</v>
      </c>
      <c r="E74" s="102" t="s">
        <v>99</v>
      </c>
      <c r="F74" s="103" t="s">
        <v>55</v>
      </c>
      <c r="G74" s="101">
        <v>4</v>
      </c>
      <c r="H74" s="65" t="s">
        <v>196</v>
      </c>
    </row>
    <row r="75" spans="1:8" ht="37.5" hidden="1" customHeight="1">
      <c r="A75" s="101">
        <v>5</v>
      </c>
      <c r="B75" s="102" t="s">
        <v>100</v>
      </c>
      <c r="C75" s="103" t="s">
        <v>55</v>
      </c>
      <c r="D75" s="101">
        <v>28</v>
      </c>
      <c r="E75" s="102" t="s">
        <v>100</v>
      </c>
      <c r="F75" s="103" t="s">
        <v>55</v>
      </c>
      <c r="G75" s="101">
        <v>28</v>
      </c>
      <c r="H75" s="65" t="s">
        <v>196</v>
      </c>
    </row>
    <row r="76" spans="1:8" ht="37.5" hidden="1" customHeight="1">
      <c r="A76" s="101">
        <v>6</v>
      </c>
      <c r="B76" s="102" t="s">
        <v>101</v>
      </c>
      <c r="C76" s="103" t="s">
        <v>55</v>
      </c>
      <c r="D76" s="101">
        <v>6</v>
      </c>
      <c r="E76" s="102" t="s">
        <v>101</v>
      </c>
      <c r="F76" s="103" t="s">
        <v>55</v>
      </c>
      <c r="G76" s="101">
        <v>6</v>
      </c>
      <c r="H76" s="65" t="s">
        <v>196</v>
      </c>
    </row>
    <row r="77" spans="1:8" ht="37.5" hidden="1" customHeight="1">
      <c r="A77" s="101">
        <v>7</v>
      </c>
      <c r="B77" s="102" t="s">
        <v>102</v>
      </c>
      <c r="C77" s="103" t="s">
        <v>55</v>
      </c>
      <c r="D77" s="101">
        <v>15</v>
      </c>
      <c r="E77" s="102" t="s">
        <v>102</v>
      </c>
      <c r="F77" s="103" t="s">
        <v>55</v>
      </c>
      <c r="G77" s="101">
        <v>15</v>
      </c>
      <c r="H77" s="65" t="s">
        <v>196</v>
      </c>
    </row>
    <row r="78" spans="1:8" ht="37.5" hidden="1" customHeight="1">
      <c r="A78" s="101">
        <v>8</v>
      </c>
      <c r="B78" s="102" t="s">
        <v>103</v>
      </c>
      <c r="C78" s="103" t="s">
        <v>55</v>
      </c>
      <c r="D78" s="101">
        <v>2</v>
      </c>
      <c r="E78" s="102" t="s">
        <v>103</v>
      </c>
      <c r="F78" s="103" t="s">
        <v>55</v>
      </c>
      <c r="G78" s="101">
        <v>2</v>
      </c>
      <c r="H78" s="65" t="s">
        <v>196</v>
      </c>
    </row>
    <row r="79" spans="1:8" ht="35.25" hidden="1" customHeight="1">
      <c r="A79" s="104" t="s">
        <v>191</v>
      </c>
      <c r="B79" s="99" t="s">
        <v>104</v>
      </c>
      <c r="C79" s="100"/>
      <c r="D79" s="100"/>
      <c r="E79" s="99" t="s">
        <v>104</v>
      </c>
      <c r="F79" s="100"/>
      <c r="G79" s="100"/>
      <c r="H79" s="68"/>
    </row>
    <row r="80" spans="1:8" ht="32.25" hidden="1" customHeight="1">
      <c r="A80" s="98" t="s">
        <v>192</v>
      </c>
      <c r="B80" s="99" t="s">
        <v>105</v>
      </c>
      <c r="C80" s="103"/>
      <c r="D80" s="103"/>
      <c r="E80" s="99" t="s">
        <v>105</v>
      </c>
      <c r="F80" s="103"/>
      <c r="G80" s="103"/>
      <c r="H80" s="68"/>
    </row>
    <row r="81" spans="1:8" ht="32.25" hidden="1" customHeight="1">
      <c r="A81" s="101">
        <v>1</v>
      </c>
      <c r="B81" s="102" t="s">
        <v>106</v>
      </c>
      <c r="C81" s="103" t="s">
        <v>107</v>
      </c>
      <c r="D81" s="103">
        <v>13</v>
      </c>
      <c r="E81" s="102" t="s">
        <v>106</v>
      </c>
      <c r="F81" s="103" t="s">
        <v>107</v>
      </c>
      <c r="G81" s="103">
        <v>13</v>
      </c>
      <c r="H81" s="65" t="s">
        <v>196</v>
      </c>
    </row>
    <row r="82" spans="1:8" ht="48" hidden="1" customHeight="1">
      <c r="A82" s="101">
        <v>2</v>
      </c>
      <c r="B82" s="102" t="s">
        <v>108</v>
      </c>
      <c r="C82" s="103" t="s">
        <v>107</v>
      </c>
      <c r="D82" s="103">
        <v>1</v>
      </c>
      <c r="E82" s="102" t="s">
        <v>108</v>
      </c>
      <c r="F82" s="103" t="s">
        <v>107</v>
      </c>
      <c r="G82" s="103">
        <v>1</v>
      </c>
      <c r="H82" s="65" t="s">
        <v>196</v>
      </c>
    </row>
    <row r="83" spans="1:8" ht="48.75" hidden="1" customHeight="1">
      <c r="A83" s="101">
        <v>3</v>
      </c>
      <c r="B83" s="102" t="s">
        <v>185</v>
      </c>
      <c r="C83" s="103" t="s">
        <v>107</v>
      </c>
      <c r="D83" s="103">
        <v>1</v>
      </c>
      <c r="E83" s="102" t="s">
        <v>185</v>
      </c>
      <c r="F83" s="103" t="s">
        <v>107</v>
      </c>
      <c r="G83" s="103">
        <v>1</v>
      </c>
      <c r="H83" s="65" t="s">
        <v>196</v>
      </c>
    </row>
    <row r="84" spans="1:8" ht="32.25" hidden="1" customHeight="1">
      <c r="A84" s="98" t="s">
        <v>193</v>
      </c>
      <c r="B84" s="99" t="s">
        <v>109</v>
      </c>
      <c r="C84" s="103"/>
      <c r="D84" s="103"/>
      <c r="E84" s="99" t="s">
        <v>109</v>
      </c>
      <c r="F84" s="103"/>
      <c r="G84" s="103"/>
      <c r="H84" s="68"/>
    </row>
    <row r="85" spans="1:8" ht="32.25" hidden="1" customHeight="1">
      <c r="A85" s="101"/>
      <c r="B85" s="105" t="s">
        <v>110</v>
      </c>
      <c r="C85" s="103"/>
      <c r="D85" s="103"/>
      <c r="E85" s="105" t="s">
        <v>110</v>
      </c>
      <c r="F85" s="103"/>
      <c r="G85" s="103"/>
      <c r="H85" s="68"/>
    </row>
    <row r="86" spans="1:8" ht="109.5" hidden="1" customHeight="1">
      <c r="A86" s="101">
        <v>4</v>
      </c>
      <c r="B86" s="102" t="s">
        <v>111</v>
      </c>
      <c r="C86" s="103" t="s">
        <v>96</v>
      </c>
      <c r="D86" s="103">
        <v>1</v>
      </c>
      <c r="E86" s="102" t="s">
        <v>111</v>
      </c>
      <c r="F86" s="103" t="s">
        <v>96</v>
      </c>
      <c r="G86" s="103">
        <v>1</v>
      </c>
      <c r="H86" s="65" t="s">
        <v>196</v>
      </c>
    </row>
    <row r="87" spans="1:8" ht="32.25" hidden="1" customHeight="1">
      <c r="A87" s="101">
        <v>5</v>
      </c>
      <c r="B87" s="102" t="s">
        <v>112</v>
      </c>
      <c r="C87" s="103" t="s">
        <v>55</v>
      </c>
      <c r="D87" s="103">
        <v>68</v>
      </c>
      <c r="E87" s="102" t="s">
        <v>112</v>
      </c>
      <c r="F87" s="103" t="s">
        <v>55</v>
      </c>
      <c r="G87" s="103">
        <v>68</v>
      </c>
      <c r="H87" s="65" t="s">
        <v>196</v>
      </c>
    </row>
    <row r="88" spans="1:8" ht="32.25" hidden="1" customHeight="1">
      <c r="A88" s="101"/>
      <c r="B88" s="105" t="s">
        <v>113</v>
      </c>
      <c r="C88" s="103"/>
      <c r="D88" s="103"/>
      <c r="E88" s="105" t="s">
        <v>113</v>
      </c>
      <c r="F88" s="103"/>
      <c r="G88" s="103"/>
      <c r="H88" s="68"/>
    </row>
    <row r="89" spans="1:8" ht="32.25" hidden="1" customHeight="1">
      <c r="A89" s="101">
        <v>6</v>
      </c>
      <c r="B89" s="102" t="s">
        <v>114</v>
      </c>
      <c r="C89" s="103" t="s">
        <v>96</v>
      </c>
      <c r="D89" s="103">
        <v>5</v>
      </c>
      <c r="E89" s="102" t="s">
        <v>114</v>
      </c>
      <c r="F89" s="103" t="s">
        <v>96</v>
      </c>
      <c r="G89" s="103">
        <v>5</v>
      </c>
      <c r="H89" s="65" t="s">
        <v>196</v>
      </c>
    </row>
    <row r="90" spans="1:8" ht="32.25" hidden="1" customHeight="1">
      <c r="A90" s="101"/>
      <c r="B90" s="105" t="s">
        <v>115</v>
      </c>
      <c r="C90" s="103"/>
      <c r="D90" s="103"/>
      <c r="E90" s="105" t="s">
        <v>115</v>
      </c>
      <c r="F90" s="103"/>
      <c r="G90" s="103"/>
      <c r="H90" s="68"/>
    </row>
    <row r="91" spans="1:8" ht="77.25" hidden="1" customHeight="1">
      <c r="A91" s="101">
        <v>7</v>
      </c>
      <c r="B91" s="102" t="s">
        <v>116</v>
      </c>
      <c r="C91" s="103" t="s">
        <v>55</v>
      </c>
      <c r="D91" s="103">
        <v>10</v>
      </c>
      <c r="E91" s="102" t="s">
        <v>116</v>
      </c>
      <c r="F91" s="103" t="s">
        <v>55</v>
      </c>
      <c r="G91" s="103">
        <v>10</v>
      </c>
      <c r="H91" s="65" t="s">
        <v>196</v>
      </c>
    </row>
    <row r="92" spans="1:8" ht="32.25" hidden="1" customHeight="1">
      <c r="A92" s="101">
        <v>8</v>
      </c>
      <c r="B92" s="102" t="s">
        <v>117</v>
      </c>
      <c r="C92" s="103" t="s">
        <v>96</v>
      </c>
      <c r="D92" s="103">
        <v>1</v>
      </c>
      <c r="E92" s="102" t="s">
        <v>117</v>
      </c>
      <c r="F92" s="103" t="s">
        <v>96</v>
      </c>
      <c r="G92" s="103">
        <v>1</v>
      </c>
      <c r="H92" s="65" t="s">
        <v>196</v>
      </c>
    </row>
    <row r="93" spans="1:8" ht="32.25" hidden="1" customHeight="1">
      <c r="A93" s="98" t="s">
        <v>194</v>
      </c>
      <c r="B93" s="99" t="s">
        <v>118</v>
      </c>
      <c r="C93" s="103"/>
      <c r="D93" s="103"/>
      <c r="E93" s="99" t="s">
        <v>118</v>
      </c>
      <c r="F93" s="103"/>
      <c r="G93" s="103"/>
      <c r="H93" s="68"/>
    </row>
    <row r="94" spans="1:8" ht="32.25" hidden="1" customHeight="1">
      <c r="A94" s="101">
        <v>9</v>
      </c>
      <c r="B94" s="102" t="s">
        <v>119</v>
      </c>
      <c r="C94" s="103" t="s">
        <v>96</v>
      </c>
      <c r="D94" s="103">
        <v>1</v>
      </c>
      <c r="E94" s="102" t="s">
        <v>119</v>
      </c>
      <c r="F94" s="103" t="s">
        <v>96</v>
      </c>
      <c r="G94" s="103">
        <v>1</v>
      </c>
      <c r="H94" s="65" t="s">
        <v>196</v>
      </c>
    </row>
    <row r="95" spans="1:8" ht="32.25" hidden="1" customHeight="1">
      <c r="A95" s="101">
        <v>10</v>
      </c>
      <c r="B95" s="102" t="s">
        <v>120</v>
      </c>
      <c r="C95" s="103" t="s">
        <v>96</v>
      </c>
      <c r="D95" s="103">
        <v>4</v>
      </c>
      <c r="E95" s="102" t="s">
        <v>120</v>
      </c>
      <c r="F95" s="103" t="s">
        <v>96</v>
      </c>
      <c r="G95" s="103">
        <v>4</v>
      </c>
      <c r="H95" s="65" t="s">
        <v>196</v>
      </c>
    </row>
    <row r="96" spans="1:8" ht="32.25" hidden="1" customHeight="1">
      <c r="A96" s="101">
        <v>11</v>
      </c>
      <c r="B96" s="102" t="s">
        <v>121</v>
      </c>
      <c r="C96" s="103" t="s">
        <v>96</v>
      </c>
      <c r="D96" s="103">
        <v>3</v>
      </c>
      <c r="E96" s="102" t="s">
        <v>121</v>
      </c>
      <c r="F96" s="103" t="s">
        <v>96</v>
      </c>
      <c r="G96" s="103">
        <v>3</v>
      </c>
      <c r="H96" s="65" t="s">
        <v>196</v>
      </c>
    </row>
  </sheetData>
  <mergeCells count="7">
    <mergeCell ref="B53:D53"/>
    <mergeCell ref="A1:H1"/>
    <mergeCell ref="A2:H2"/>
    <mergeCell ref="A4:D4"/>
    <mergeCell ref="E4:H4"/>
    <mergeCell ref="A3:H3"/>
    <mergeCell ref="B7:D7"/>
  </mergeCells>
  <pageMargins left="0.3" right="0" top="0.75" bottom="0.75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18"/>
  <sheetViews>
    <sheetView view="pageBreakPreview" zoomScale="115" zoomScaleNormal="100" zoomScaleSheetLayoutView="115" workbookViewId="0">
      <selection activeCell="D10" sqref="D10"/>
    </sheetView>
  </sheetViews>
  <sheetFormatPr defaultColWidth="9.109375" defaultRowHeight="15.6"/>
  <cols>
    <col min="1" max="1" width="6.109375" style="2" customWidth="1"/>
    <col min="2" max="2" width="45.109375" style="24" customWidth="1"/>
    <col min="3" max="3" width="14.109375" style="2" customWidth="1"/>
    <col min="4" max="4" width="25.109375" style="2" customWidth="1"/>
    <col min="5" max="5" width="8.6640625" style="2" customWidth="1"/>
    <col min="6" max="6" width="16.88671875" style="2" customWidth="1"/>
    <col min="7" max="7" width="23.88671875" style="2" customWidth="1"/>
    <col min="8" max="16384" width="9.109375" style="2"/>
  </cols>
  <sheetData>
    <row r="1" spans="1:4" ht="22.5" customHeight="1">
      <c r="A1" s="136" t="s">
        <v>182</v>
      </c>
      <c r="B1" s="136"/>
      <c r="C1" s="136"/>
      <c r="D1" s="136"/>
    </row>
    <row r="2" spans="1:4" ht="30" customHeight="1">
      <c r="A2" s="137" t="s">
        <v>181</v>
      </c>
      <c r="B2" s="131"/>
      <c r="C2" s="131"/>
      <c r="D2" s="131"/>
    </row>
    <row r="3" spans="1:4" ht="24" customHeight="1">
      <c r="A3" s="138" t="str">
        <f>'TB (ĐIỀU CHỈNH)'!A3:H3</f>
        <v>(Kèm theo Quyết định số: 2624 /QĐ-UBND  ngày  19/12/2024 của Chủ tịch UBND tỉnh)</v>
      </c>
      <c r="B3" s="138"/>
      <c r="C3" s="138"/>
      <c r="D3" s="138"/>
    </row>
    <row r="4" spans="1:4" s="1" customFormat="1" ht="31.5" customHeight="1">
      <c r="A4" s="32" t="s">
        <v>22</v>
      </c>
      <c r="B4" s="84" t="s">
        <v>141</v>
      </c>
      <c r="C4" s="32" t="s">
        <v>23</v>
      </c>
      <c r="D4" s="32" t="s">
        <v>202</v>
      </c>
    </row>
    <row r="5" spans="1:4" s="1" customFormat="1" ht="21" customHeight="1">
      <c r="A5" s="32"/>
      <c r="B5" s="84" t="s">
        <v>177</v>
      </c>
      <c r="C5" s="32"/>
      <c r="D5" s="32"/>
    </row>
    <row r="6" spans="1:4" s="1" customFormat="1" ht="21.75" customHeight="1">
      <c r="A6" s="40" t="s">
        <v>72</v>
      </c>
      <c r="B6" s="123" t="s">
        <v>171</v>
      </c>
      <c r="C6" s="40"/>
      <c r="D6" s="40"/>
    </row>
    <row r="7" spans="1:4" ht="21.75" customHeight="1">
      <c r="A7" s="35">
        <v>1</v>
      </c>
      <c r="B7" s="26" t="s">
        <v>142</v>
      </c>
      <c r="C7" s="85" t="s">
        <v>164</v>
      </c>
      <c r="D7" s="85">
        <v>1</v>
      </c>
    </row>
    <row r="8" spans="1:4" ht="21.75" customHeight="1">
      <c r="A8" s="35">
        <v>2</v>
      </c>
      <c r="B8" s="86" t="s">
        <v>156</v>
      </c>
      <c r="C8" s="35" t="s">
        <v>58</v>
      </c>
      <c r="D8" s="35">
        <v>1</v>
      </c>
    </row>
    <row r="9" spans="1:4" ht="21.75" customHeight="1">
      <c r="A9" s="35">
        <v>3</v>
      </c>
      <c r="B9" s="26" t="s">
        <v>143</v>
      </c>
      <c r="C9" s="85" t="s">
        <v>58</v>
      </c>
      <c r="D9" s="85">
        <v>1</v>
      </c>
    </row>
    <row r="10" spans="1:4" ht="21.75" customHeight="1">
      <c r="A10" s="35">
        <v>4</v>
      </c>
      <c r="B10" s="26" t="s">
        <v>127</v>
      </c>
      <c r="C10" s="85" t="s">
        <v>58</v>
      </c>
      <c r="D10" s="85">
        <v>1</v>
      </c>
    </row>
    <row r="11" spans="1:4" ht="21.75" customHeight="1">
      <c r="A11" s="35">
        <v>5</v>
      </c>
      <c r="B11" s="26" t="s">
        <v>154</v>
      </c>
      <c r="C11" s="85" t="s">
        <v>58</v>
      </c>
      <c r="D11" s="85">
        <v>1</v>
      </c>
    </row>
    <row r="12" spans="1:4" s="24" customFormat="1" ht="21.75" customHeight="1">
      <c r="A12" s="35">
        <v>6</v>
      </c>
      <c r="B12" s="26" t="s">
        <v>157</v>
      </c>
      <c r="C12" s="85" t="s">
        <v>58</v>
      </c>
      <c r="D12" s="85">
        <v>1</v>
      </c>
    </row>
    <row r="13" spans="1:4" s="24" customFormat="1" ht="21.75" customHeight="1">
      <c r="A13" s="35">
        <v>7</v>
      </c>
      <c r="B13" s="26" t="s">
        <v>160</v>
      </c>
      <c r="C13" s="85" t="s">
        <v>55</v>
      </c>
      <c r="D13" s="85">
        <v>2</v>
      </c>
    </row>
    <row r="14" spans="1:4" s="24" customFormat="1" ht="21.75" customHeight="1">
      <c r="A14" s="35">
        <v>8</v>
      </c>
      <c r="B14" s="26" t="s">
        <v>161</v>
      </c>
      <c r="C14" s="85" t="s">
        <v>55</v>
      </c>
      <c r="D14" s="85">
        <v>2</v>
      </c>
    </row>
    <row r="15" spans="1:4" s="24" customFormat="1" ht="21.75" customHeight="1">
      <c r="A15" s="35">
        <v>9</v>
      </c>
      <c r="B15" s="26" t="s">
        <v>158</v>
      </c>
      <c r="C15" s="85" t="s">
        <v>58</v>
      </c>
      <c r="D15" s="85">
        <v>1</v>
      </c>
    </row>
    <row r="16" spans="1:4" s="24" customFormat="1" ht="21.75" customHeight="1">
      <c r="A16" s="35">
        <v>10</v>
      </c>
      <c r="B16" s="26" t="s">
        <v>159</v>
      </c>
      <c r="C16" s="85" t="s">
        <v>58</v>
      </c>
      <c r="D16" s="85">
        <v>1</v>
      </c>
    </row>
    <row r="17" spans="1:4" ht="19.5" customHeight="1">
      <c r="A17" s="35">
        <v>11</v>
      </c>
      <c r="B17" s="49" t="s">
        <v>199</v>
      </c>
      <c r="C17" s="85" t="s">
        <v>56</v>
      </c>
      <c r="D17" s="85">
        <v>4</v>
      </c>
    </row>
    <row r="18" spans="1:4" ht="27.75" customHeight="1">
      <c r="A18" s="35">
        <v>12</v>
      </c>
      <c r="B18" s="49" t="s">
        <v>200</v>
      </c>
      <c r="C18" s="85" t="s">
        <v>56</v>
      </c>
      <c r="D18" s="85">
        <v>1</v>
      </c>
    </row>
  </sheetData>
  <mergeCells count="3">
    <mergeCell ref="A1:D1"/>
    <mergeCell ref="A2:D2"/>
    <mergeCell ref="A3:D3"/>
  </mergeCells>
  <phoneticPr fontId="9" type="noConversion"/>
  <pageMargins left="0.8" right="0.25" top="0.75" bottom="0.75" header="0" footer="0"/>
  <pageSetup paperSize="9" scale="95" orientation="portrait" r:id="rId1"/>
  <headerFooter alignWithMargins="0"/>
  <colBreaks count="1" manualBreakCount="1">
    <brk id="4" max="1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topLeftCell="A19" zoomScaleNormal="70" zoomScaleSheetLayoutView="100" workbookViewId="0">
      <selection activeCell="M29" sqref="M29"/>
    </sheetView>
  </sheetViews>
  <sheetFormatPr defaultColWidth="9.109375" defaultRowHeight="15.6"/>
  <cols>
    <col min="1" max="1" width="5.33203125" style="2" customWidth="1"/>
    <col min="2" max="2" width="31.6640625" style="2" customWidth="1"/>
    <col min="3" max="3" width="10.109375" style="2" customWidth="1"/>
    <col min="4" max="4" width="11.109375" style="19" customWidth="1"/>
    <col min="5" max="7" width="11.109375" style="19" hidden="1" customWidth="1"/>
    <col min="8" max="8" width="27.5546875" style="24" customWidth="1"/>
    <col min="9" max="10" width="9.109375" style="2" customWidth="1"/>
    <col min="11" max="11" width="19.33203125" style="2" customWidth="1"/>
    <col min="12" max="12" width="16.88671875" style="2" customWidth="1"/>
    <col min="13" max="13" width="19.5546875" style="2" customWidth="1"/>
    <col min="14" max="14" width="28.33203125" style="19" customWidth="1"/>
    <col min="15" max="15" width="11" style="2" customWidth="1"/>
    <col min="16" max="16384" width="9.109375" style="2"/>
  </cols>
  <sheetData>
    <row r="1" spans="1:14" ht="17.399999999999999">
      <c r="A1" s="130" t="s">
        <v>155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8">
      <c r="A2" s="139" t="str">
        <f>'[2]TMĐT (tổng)'!$A$2:$E$2</f>
        <v>(Kèm theo Tờ trình số       /TTr-VPUBND, ngày     /10/2024 của Văn phòng UBND tỉnh Vĩnh Long)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8.75" customHeight="1">
      <c r="A3" s="141" t="s">
        <v>71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ht="11.25" customHeight="1">
      <c r="A4" s="21"/>
      <c r="B4" s="21"/>
      <c r="C4" s="21"/>
      <c r="D4" s="21"/>
      <c r="E4" s="21"/>
      <c r="F4" s="21"/>
      <c r="G4" s="21"/>
      <c r="H4" s="23"/>
    </row>
    <row r="5" spans="1:14" ht="34.5" customHeight="1">
      <c r="A5" s="142" t="s">
        <v>22</v>
      </c>
      <c r="B5" s="143" t="s">
        <v>137</v>
      </c>
      <c r="C5" s="143"/>
      <c r="D5" s="143"/>
      <c r="E5" s="144" t="s">
        <v>134</v>
      </c>
      <c r="F5" s="144"/>
      <c r="G5" s="144"/>
      <c r="H5" s="144" t="s">
        <v>135</v>
      </c>
      <c r="I5" s="144"/>
      <c r="J5" s="144"/>
      <c r="K5" s="144" t="s">
        <v>136</v>
      </c>
      <c r="L5" s="143" t="s">
        <v>139</v>
      </c>
      <c r="M5" s="143" t="s">
        <v>69</v>
      </c>
      <c r="N5" s="145" t="s">
        <v>129</v>
      </c>
    </row>
    <row r="6" spans="1:14" s="1" customFormat="1" ht="19.5" customHeight="1">
      <c r="A6" s="142"/>
      <c r="B6" s="33" t="s">
        <v>138</v>
      </c>
      <c r="C6" s="32" t="s">
        <v>23</v>
      </c>
      <c r="D6" s="32" t="s">
        <v>24</v>
      </c>
      <c r="E6" s="33" t="s">
        <v>138</v>
      </c>
      <c r="F6" s="32" t="s">
        <v>23</v>
      </c>
      <c r="G6" s="32" t="s">
        <v>24</v>
      </c>
      <c r="H6" s="33" t="s">
        <v>138</v>
      </c>
      <c r="I6" s="32" t="s">
        <v>23</v>
      </c>
      <c r="J6" s="32" t="s">
        <v>24</v>
      </c>
      <c r="K6" s="144"/>
      <c r="L6" s="143"/>
      <c r="M6" s="143"/>
      <c r="N6" s="145"/>
    </row>
    <row r="7" spans="1:14" s="1" customFormat="1" ht="41.4">
      <c r="A7" s="34" t="s">
        <v>72</v>
      </c>
      <c r="B7" s="29" t="s">
        <v>151</v>
      </c>
      <c r="C7" s="34"/>
      <c r="D7" s="34"/>
      <c r="E7" s="34"/>
      <c r="F7" s="34"/>
      <c r="G7" s="34"/>
      <c r="H7" s="29"/>
      <c r="I7" s="61"/>
      <c r="J7" s="62"/>
      <c r="K7" s="62"/>
      <c r="L7" s="61"/>
      <c r="M7" s="30">
        <f>SUM(M8:M48)</f>
        <v>3874244050</v>
      </c>
      <c r="N7" s="61"/>
    </row>
    <row r="8" spans="1:14" ht="24.75" customHeight="1">
      <c r="A8" s="48">
        <v>1</v>
      </c>
      <c r="B8" s="49" t="s">
        <v>25</v>
      </c>
      <c r="C8" s="48" t="s">
        <v>58</v>
      </c>
      <c r="D8" s="48">
        <v>1</v>
      </c>
      <c r="E8" s="26" t="s">
        <v>25</v>
      </c>
      <c r="F8" s="35" t="s">
        <v>58</v>
      </c>
      <c r="G8" s="35">
        <v>1</v>
      </c>
      <c r="H8" s="35"/>
      <c r="I8" s="35"/>
      <c r="J8" s="35"/>
      <c r="K8" s="35"/>
      <c r="L8" s="56">
        <v>1246000000</v>
      </c>
      <c r="M8" s="25">
        <f>L8*G8</f>
        <v>1246000000</v>
      </c>
      <c r="N8" s="64" t="s">
        <v>130</v>
      </c>
    </row>
    <row r="9" spans="1:14" ht="24.75" customHeight="1">
      <c r="A9" s="48">
        <v>2</v>
      </c>
      <c r="B9" s="49" t="s">
        <v>26</v>
      </c>
      <c r="C9" s="48" t="s">
        <v>27</v>
      </c>
      <c r="D9" s="48">
        <v>1</v>
      </c>
      <c r="E9" s="26" t="s">
        <v>26</v>
      </c>
      <c r="F9" s="35" t="s">
        <v>27</v>
      </c>
      <c r="G9" s="35">
        <v>1</v>
      </c>
      <c r="H9" s="70"/>
      <c r="I9" s="47"/>
      <c r="J9" s="47"/>
      <c r="K9" s="35"/>
      <c r="L9" s="56">
        <v>59400000</v>
      </c>
      <c r="M9" s="25">
        <f>L9*G9</f>
        <v>59400000</v>
      </c>
      <c r="N9" s="64" t="s">
        <v>130</v>
      </c>
    </row>
    <row r="10" spans="1:14" ht="24.75" customHeight="1">
      <c r="A10" s="48">
        <v>3</v>
      </c>
      <c r="B10" s="49" t="s">
        <v>28</v>
      </c>
      <c r="C10" s="48" t="s">
        <v>27</v>
      </c>
      <c r="D10" s="48">
        <v>1</v>
      </c>
      <c r="E10" s="26" t="s">
        <v>28</v>
      </c>
      <c r="F10" s="35" t="s">
        <v>27</v>
      </c>
      <c r="G10" s="35">
        <v>1</v>
      </c>
      <c r="H10" s="70"/>
      <c r="I10" s="47"/>
      <c r="J10" s="47"/>
      <c r="K10" s="35"/>
      <c r="L10" s="56">
        <v>23777000</v>
      </c>
      <c r="M10" s="25">
        <f>L10*G10</f>
        <v>23777000</v>
      </c>
      <c r="N10" s="64" t="s">
        <v>130</v>
      </c>
    </row>
    <row r="11" spans="1:14" ht="24.75" customHeight="1">
      <c r="A11" s="48">
        <v>4</v>
      </c>
      <c r="B11" s="49" t="s">
        <v>29</v>
      </c>
      <c r="C11" s="48" t="s">
        <v>56</v>
      </c>
      <c r="D11" s="48">
        <v>1</v>
      </c>
      <c r="E11" s="26" t="s">
        <v>29</v>
      </c>
      <c r="F11" s="35" t="s">
        <v>56</v>
      </c>
      <c r="G11" s="35">
        <v>1</v>
      </c>
      <c r="H11" s="70"/>
      <c r="I11" s="47"/>
      <c r="J11" s="47"/>
      <c r="K11" s="35"/>
      <c r="L11" s="56">
        <v>27872000</v>
      </c>
      <c r="M11" s="25">
        <f>L11*G11</f>
        <v>27872000</v>
      </c>
      <c r="N11" s="64" t="s">
        <v>130</v>
      </c>
    </row>
    <row r="12" spans="1:14" ht="24.75" customHeight="1">
      <c r="A12" s="48">
        <v>5</v>
      </c>
      <c r="B12" s="49" t="s">
        <v>30</v>
      </c>
      <c r="C12" s="48" t="s">
        <v>58</v>
      </c>
      <c r="D12" s="48">
        <v>1</v>
      </c>
      <c r="E12" s="46" t="s">
        <v>30</v>
      </c>
      <c r="F12" s="45" t="s">
        <v>58</v>
      </c>
      <c r="G12" s="45">
        <v>1</v>
      </c>
      <c r="H12" s="70"/>
      <c r="I12" s="47"/>
      <c r="J12" s="47"/>
      <c r="K12" s="45"/>
      <c r="L12" s="57">
        <v>3000000</v>
      </c>
      <c r="M12" s="57">
        <f>L12*G12</f>
        <v>3000000</v>
      </c>
      <c r="N12" s="67" t="s">
        <v>132</v>
      </c>
    </row>
    <row r="13" spans="1:14" ht="38.25" customHeight="1">
      <c r="A13" s="48">
        <v>6</v>
      </c>
      <c r="B13" s="49" t="s">
        <v>31</v>
      </c>
      <c r="C13" s="48" t="s">
        <v>58</v>
      </c>
      <c r="D13" s="48">
        <v>10</v>
      </c>
      <c r="E13" s="48"/>
      <c r="F13" s="48"/>
      <c r="G13" s="48"/>
      <c r="H13" s="46" t="s">
        <v>31</v>
      </c>
      <c r="I13" s="45" t="s">
        <v>58</v>
      </c>
      <c r="J13" s="45">
        <f>'[1]NHÀ KHÁCH UB'!$F$33</f>
        <v>20</v>
      </c>
      <c r="K13" s="45"/>
      <c r="L13" s="57">
        <v>2500000</v>
      </c>
      <c r="M13" s="57">
        <f>L13*J13</f>
        <v>50000000</v>
      </c>
      <c r="N13" s="67" t="s">
        <v>144</v>
      </c>
    </row>
    <row r="14" spans="1:14" ht="38.25" customHeight="1">
      <c r="A14" s="48">
        <v>7</v>
      </c>
      <c r="B14" s="49" t="s">
        <v>32</v>
      </c>
      <c r="C14" s="48" t="s">
        <v>58</v>
      </c>
      <c r="D14" s="48">
        <v>30</v>
      </c>
      <c r="E14" s="48"/>
      <c r="F14" s="48"/>
      <c r="G14" s="48"/>
      <c r="H14" s="46" t="s">
        <v>32</v>
      </c>
      <c r="I14" s="45" t="s">
        <v>58</v>
      </c>
      <c r="J14" s="45">
        <f>'[1]NHÀ KHÁCH UB'!$F$34</f>
        <v>40</v>
      </c>
      <c r="K14" s="45"/>
      <c r="L14" s="57">
        <v>1500000</v>
      </c>
      <c r="M14" s="57">
        <f>L14*J14</f>
        <v>60000000</v>
      </c>
      <c r="N14" s="67" t="s">
        <v>144</v>
      </c>
    </row>
    <row r="15" spans="1:14" ht="23.25" customHeight="1">
      <c r="A15" s="48">
        <v>8</v>
      </c>
      <c r="B15" s="49" t="s">
        <v>33</v>
      </c>
      <c r="C15" s="48" t="s">
        <v>58</v>
      </c>
      <c r="D15" s="48">
        <v>1</v>
      </c>
      <c r="E15" s="26" t="s">
        <v>33</v>
      </c>
      <c r="F15" s="35" t="s">
        <v>58</v>
      </c>
      <c r="G15" s="35">
        <v>1</v>
      </c>
      <c r="H15" s="70"/>
      <c r="I15" s="47"/>
      <c r="J15" s="47"/>
      <c r="K15" s="35"/>
      <c r="L15" s="59">
        <v>2079000</v>
      </c>
      <c r="M15" s="25">
        <f>L15*G15</f>
        <v>2079000</v>
      </c>
      <c r="N15" s="64" t="s">
        <v>130</v>
      </c>
    </row>
    <row r="16" spans="1:14" ht="23.25" customHeight="1">
      <c r="A16" s="48">
        <v>9</v>
      </c>
      <c r="B16" s="49" t="s">
        <v>34</v>
      </c>
      <c r="C16" s="48" t="s">
        <v>56</v>
      </c>
      <c r="D16" s="48">
        <v>3</v>
      </c>
      <c r="E16" s="26" t="s">
        <v>34</v>
      </c>
      <c r="F16" s="35" t="s">
        <v>56</v>
      </c>
      <c r="G16" s="35">
        <v>3</v>
      </c>
      <c r="H16" s="70"/>
      <c r="I16" s="47"/>
      <c r="J16" s="47"/>
      <c r="K16" s="35"/>
      <c r="L16" s="56">
        <v>7000000</v>
      </c>
      <c r="M16" s="25">
        <f>L16*G16</f>
        <v>21000000</v>
      </c>
      <c r="N16" s="64" t="s">
        <v>130</v>
      </c>
    </row>
    <row r="17" spans="1:15" ht="42" customHeight="1">
      <c r="A17" s="48">
        <v>10</v>
      </c>
      <c r="B17" s="49" t="s">
        <v>35</v>
      </c>
      <c r="C17" s="48" t="s">
        <v>56</v>
      </c>
      <c r="D17" s="48">
        <v>24</v>
      </c>
      <c r="E17" s="46" t="s">
        <v>35</v>
      </c>
      <c r="F17" s="45" t="s">
        <v>56</v>
      </c>
      <c r="G17" s="45">
        <v>24</v>
      </c>
      <c r="H17" s="70"/>
      <c r="I17" s="47"/>
      <c r="J17" s="47"/>
      <c r="K17" s="45"/>
      <c r="L17" s="57">
        <v>3600000</v>
      </c>
      <c r="M17" s="57">
        <f>L17*G17</f>
        <v>86400000</v>
      </c>
      <c r="N17" s="68" t="s">
        <v>131</v>
      </c>
    </row>
    <row r="18" spans="1:15" s="24" customFormat="1" ht="42" customHeight="1">
      <c r="A18" s="48">
        <v>11</v>
      </c>
      <c r="B18" s="49" t="s">
        <v>36</v>
      </c>
      <c r="C18" s="48" t="s">
        <v>56</v>
      </c>
      <c r="D18" s="48">
        <v>24</v>
      </c>
      <c r="E18" s="49" t="s">
        <v>36</v>
      </c>
      <c r="F18" s="48" t="s">
        <v>56</v>
      </c>
      <c r="G18" s="48">
        <v>24</v>
      </c>
      <c r="H18" s="70"/>
      <c r="I18" s="70"/>
      <c r="J18" s="70"/>
      <c r="K18" s="48"/>
      <c r="L18" s="80">
        <v>5000000</v>
      </c>
      <c r="M18" s="25">
        <f>L18*G18</f>
        <v>120000000</v>
      </c>
      <c r="N18" s="68" t="s">
        <v>130</v>
      </c>
      <c r="O18" s="2"/>
    </row>
    <row r="19" spans="1:15" s="24" customFormat="1" ht="27.6">
      <c r="A19" s="48">
        <v>12</v>
      </c>
      <c r="B19" s="49" t="s">
        <v>37</v>
      </c>
      <c r="C19" s="48" t="s">
        <v>56</v>
      </c>
      <c r="D19" s="48">
        <v>2</v>
      </c>
      <c r="E19" s="48"/>
      <c r="F19" s="48"/>
      <c r="G19" s="48"/>
      <c r="H19" s="49" t="s">
        <v>37</v>
      </c>
      <c r="I19" s="48" t="s">
        <v>56</v>
      </c>
      <c r="J19" s="48">
        <v>3</v>
      </c>
      <c r="K19" s="48"/>
      <c r="L19" s="56">
        <v>7000000</v>
      </c>
      <c r="M19" s="25">
        <f>L19*J19</f>
        <v>21000000</v>
      </c>
      <c r="N19" s="65" t="s">
        <v>145</v>
      </c>
      <c r="O19" s="2"/>
    </row>
    <row r="20" spans="1:15" ht="26.25" customHeight="1">
      <c r="A20" s="146">
        <v>13</v>
      </c>
      <c r="B20" s="147" t="s">
        <v>43</v>
      </c>
      <c r="C20" s="146" t="s">
        <v>58</v>
      </c>
      <c r="D20" s="146">
        <v>24</v>
      </c>
      <c r="E20" s="46" t="s">
        <v>124</v>
      </c>
      <c r="F20" s="45" t="s">
        <v>58</v>
      </c>
      <c r="G20" s="45">
        <v>21</v>
      </c>
      <c r="H20" s="46" t="s">
        <v>147</v>
      </c>
      <c r="I20" s="45" t="s">
        <v>58</v>
      </c>
      <c r="J20" s="45">
        <v>21</v>
      </c>
      <c r="K20" s="45"/>
      <c r="L20" s="60">
        <v>7000000</v>
      </c>
      <c r="M20" s="57">
        <f>L20*G20</f>
        <v>147000000</v>
      </c>
      <c r="N20" s="149" t="s">
        <v>140</v>
      </c>
    </row>
    <row r="21" spans="1:15" ht="26.25" customHeight="1">
      <c r="A21" s="146"/>
      <c r="B21" s="148"/>
      <c r="C21" s="146"/>
      <c r="D21" s="146"/>
      <c r="E21" s="46" t="s">
        <v>125</v>
      </c>
      <c r="F21" s="45" t="s">
        <v>58</v>
      </c>
      <c r="G21" s="45">
        <v>3</v>
      </c>
      <c r="H21" s="46" t="s">
        <v>148</v>
      </c>
      <c r="I21" s="45" t="s">
        <v>58</v>
      </c>
      <c r="J21" s="45">
        <v>3</v>
      </c>
      <c r="K21" s="45"/>
      <c r="L21" s="60">
        <v>12000000</v>
      </c>
      <c r="M21" s="57">
        <f>L21*G21</f>
        <v>36000000</v>
      </c>
      <c r="N21" s="149"/>
    </row>
    <row r="22" spans="1:15" ht="38.25" customHeight="1">
      <c r="A22" s="48">
        <v>14</v>
      </c>
      <c r="B22" s="49" t="s">
        <v>44</v>
      </c>
      <c r="C22" s="48" t="s">
        <v>58</v>
      </c>
      <c r="D22" s="48">
        <v>24</v>
      </c>
      <c r="E22" s="48"/>
      <c r="F22" s="48"/>
      <c r="G22" s="48"/>
      <c r="H22" s="46" t="s">
        <v>44</v>
      </c>
      <c r="I22" s="45" t="s">
        <v>58</v>
      </c>
      <c r="J22" s="45">
        <v>27</v>
      </c>
      <c r="K22" s="45"/>
      <c r="L22" s="60">
        <v>1000000</v>
      </c>
      <c r="M22" s="57">
        <f>L22*J22</f>
        <v>27000000</v>
      </c>
      <c r="N22" s="66" t="s">
        <v>146</v>
      </c>
    </row>
    <row r="23" spans="1:15" ht="22.5" customHeight="1">
      <c r="A23" s="48">
        <v>15</v>
      </c>
      <c r="B23" s="49" t="s">
        <v>57</v>
      </c>
      <c r="C23" s="48" t="s">
        <v>58</v>
      </c>
      <c r="D23" s="48">
        <v>28</v>
      </c>
      <c r="E23" s="46" t="s">
        <v>57</v>
      </c>
      <c r="F23" s="45" t="s">
        <v>58</v>
      </c>
      <c r="G23" s="45">
        <v>28</v>
      </c>
      <c r="H23" s="70"/>
      <c r="I23" s="47"/>
      <c r="J23" s="47"/>
      <c r="K23" s="45"/>
      <c r="L23" s="60">
        <v>3800000</v>
      </c>
      <c r="M23" s="57">
        <f>L23*G23</f>
        <v>106400000</v>
      </c>
      <c r="N23" s="64" t="s">
        <v>131</v>
      </c>
    </row>
    <row r="24" spans="1:15" ht="22.5" customHeight="1">
      <c r="A24" s="48">
        <v>16</v>
      </c>
      <c r="B24" s="49" t="s">
        <v>45</v>
      </c>
      <c r="C24" s="48" t="s">
        <v>58</v>
      </c>
      <c r="D24" s="48">
        <v>10</v>
      </c>
      <c r="E24" s="46" t="s">
        <v>45</v>
      </c>
      <c r="F24" s="45" t="s">
        <v>58</v>
      </c>
      <c r="G24" s="45">
        <v>10</v>
      </c>
      <c r="H24" s="70"/>
      <c r="I24" s="47"/>
      <c r="J24" s="47"/>
      <c r="K24" s="45"/>
      <c r="L24" s="60">
        <v>4500000</v>
      </c>
      <c r="M24" s="57">
        <f>L24*G24</f>
        <v>45000000</v>
      </c>
      <c r="N24" s="64" t="s">
        <v>131</v>
      </c>
    </row>
    <row r="25" spans="1:15" ht="22.5" customHeight="1">
      <c r="A25" s="48">
        <v>17</v>
      </c>
      <c r="B25" s="49" t="s">
        <v>46</v>
      </c>
      <c r="C25" s="48" t="s">
        <v>58</v>
      </c>
      <c r="D25" s="48">
        <v>24</v>
      </c>
      <c r="E25" s="46" t="s">
        <v>46</v>
      </c>
      <c r="F25" s="45" t="s">
        <v>58</v>
      </c>
      <c r="G25" s="45">
        <v>24</v>
      </c>
      <c r="H25" s="70"/>
      <c r="I25" s="47"/>
      <c r="J25" s="47"/>
      <c r="K25" s="45"/>
      <c r="L25" s="54">
        <v>2500000</v>
      </c>
      <c r="M25" s="57">
        <f>L25*G25</f>
        <v>60000000</v>
      </c>
      <c r="N25" s="64" t="s">
        <v>131</v>
      </c>
    </row>
    <row r="26" spans="1:15" ht="22.5" customHeight="1">
      <c r="A26" s="48">
        <v>18</v>
      </c>
      <c r="B26" s="49" t="s">
        <v>47</v>
      </c>
      <c r="C26" s="48" t="s">
        <v>58</v>
      </c>
      <c r="D26" s="48">
        <v>24</v>
      </c>
      <c r="E26" s="26" t="s">
        <v>47</v>
      </c>
      <c r="F26" s="35" t="s">
        <v>58</v>
      </c>
      <c r="G26" s="35">
        <v>24</v>
      </c>
      <c r="H26" s="70"/>
      <c r="I26" s="47"/>
      <c r="J26" s="47"/>
      <c r="K26" s="35"/>
      <c r="L26" s="56">
        <v>7142000</v>
      </c>
      <c r="M26" s="25">
        <f>L26*G26</f>
        <v>171408000</v>
      </c>
      <c r="N26" s="64" t="s">
        <v>130</v>
      </c>
    </row>
    <row r="27" spans="1:15" s="22" customFormat="1" ht="22.5" customHeight="1">
      <c r="A27" s="48">
        <v>19</v>
      </c>
      <c r="B27" s="49" t="s">
        <v>50</v>
      </c>
      <c r="C27" s="48" t="s">
        <v>58</v>
      </c>
      <c r="D27" s="48">
        <v>24</v>
      </c>
      <c r="E27" s="26" t="s">
        <v>50</v>
      </c>
      <c r="F27" s="35" t="s">
        <v>58</v>
      </c>
      <c r="G27" s="35">
        <v>24</v>
      </c>
      <c r="H27" s="71"/>
      <c r="I27" s="71"/>
      <c r="J27" s="71"/>
      <c r="K27" s="35"/>
      <c r="L27" s="56">
        <v>14434200</v>
      </c>
      <c r="M27" s="25">
        <f>L27*G27</f>
        <v>346420800</v>
      </c>
      <c r="N27" s="64" t="s">
        <v>130</v>
      </c>
      <c r="O27" s="2"/>
    </row>
    <row r="28" spans="1:15" s="52" customFormat="1" ht="31.2">
      <c r="A28" s="48">
        <v>20</v>
      </c>
      <c r="B28" s="49" t="s">
        <v>68</v>
      </c>
      <c r="C28" s="48" t="s">
        <v>133</v>
      </c>
      <c r="D28" s="48">
        <v>280</v>
      </c>
      <c r="E28" s="48"/>
      <c r="F28" s="48"/>
      <c r="G28" s="48"/>
      <c r="H28" s="51" t="s">
        <v>68</v>
      </c>
      <c r="I28" s="50" t="s">
        <v>126</v>
      </c>
      <c r="J28" s="50">
        <v>350</v>
      </c>
      <c r="K28" s="50"/>
      <c r="L28" s="58">
        <f>750000*1.1</f>
        <v>825000.00000000012</v>
      </c>
      <c r="M28" s="57">
        <f>L28*J28</f>
        <v>288750000.00000006</v>
      </c>
      <c r="N28" s="66" t="s">
        <v>149</v>
      </c>
      <c r="O28" s="2"/>
    </row>
    <row r="29" spans="1:15" ht="24" customHeight="1">
      <c r="A29" s="48">
        <v>21</v>
      </c>
      <c r="B29" s="49" t="s">
        <v>64</v>
      </c>
      <c r="C29" s="48" t="s">
        <v>27</v>
      </c>
      <c r="D29" s="48">
        <v>48</v>
      </c>
      <c r="E29" s="64"/>
      <c r="F29" s="64"/>
      <c r="G29" s="64"/>
      <c r="H29" s="26" t="s">
        <v>64</v>
      </c>
      <c r="I29" s="35" t="s">
        <v>27</v>
      </c>
      <c r="J29" s="35">
        <v>100</v>
      </c>
      <c r="K29" s="35"/>
      <c r="L29" s="55">
        <v>1620000</v>
      </c>
      <c r="M29" s="25">
        <f>L29*J29</f>
        <v>162000000</v>
      </c>
      <c r="N29" s="64" t="s">
        <v>130</v>
      </c>
    </row>
    <row r="30" spans="1:15" ht="24" customHeight="1">
      <c r="A30" s="48">
        <v>22</v>
      </c>
      <c r="B30" s="49" t="s">
        <v>63</v>
      </c>
      <c r="C30" s="48" t="s">
        <v>27</v>
      </c>
      <c r="D30" s="48">
        <v>30</v>
      </c>
      <c r="E30" s="26" t="s">
        <v>63</v>
      </c>
      <c r="F30" s="35" t="s">
        <v>27</v>
      </c>
      <c r="G30" s="35">
        <v>30</v>
      </c>
      <c r="H30" s="70"/>
      <c r="I30" s="47"/>
      <c r="J30" s="47"/>
      <c r="K30" s="35"/>
      <c r="L30" s="56">
        <v>1215000</v>
      </c>
      <c r="M30" s="25">
        <f>L30*G30</f>
        <v>36450000</v>
      </c>
      <c r="N30" s="64" t="s">
        <v>130</v>
      </c>
    </row>
    <row r="31" spans="1:15" s="22" customFormat="1" ht="57.75" customHeight="1">
      <c r="A31" s="48">
        <v>23</v>
      </c>
      <c r="B31" s="49" t="s">
        <v>70</v>
      </c>
      <c r="C31" s="48" t="s">
        <v>27</v>
      </c>
      <c r="D31" s="48">
        <f>24+16</f>
        <v>40</v>
      </c>
      <c r="E31" s="26" t="s">
        <v>70</v>
      </c>
      <c r="F31" s="35" t="s">
        <v>27</v>
      </c>
      <c r="G31" s="35">
        <f>24+16</f>
        <v>40</v>
      </c>
      <c r="H31" s="71"/>
      <c r="I31" s="71"/>
      <c r="J31" s="71"/>
      <c r="K31" s="51" t="s">
        <v>70</v>
      </c>
      <c r="L31" s="58"/>
      <c r="M31" s="57"/>
      <c r="N31" s="81" t="s">
        <v>153</v>
      </c>
      <c r="O31" s="2"/>
    </row>
    <row r="32" spans="1:15" ht="23.25" customHeight="1">
      <c r="A32" s="48">
        <v>24</v>
      </c>
      <c r="B32" s="49" t="s">
        <v>61</v>
      </c>
      <c r="C32" s="48" t="s">
        <v>58</v>
      </c>
      <c r="D32" s="48">
        <v>24</v>
      </c>
      <c r="E32" s="26" t="s">
        <v>61</v>
      </c>
      <c r="F32" s="35" t="s">
        <v>58</v>
      </c>
      <c r="G32" s="35">
        <v>24</v>
      </c>
      <c r="H32" s="70"/>
      <c r="I32" s="47"/>
      <c r="J32" s="47"/>
      <c r="K32" s="35"/>
      <c r="L32" s="56">
        <v>2229500</v>
      </c>
      <c r="M32" s="25">
        <f>L32*G32</f>
        <v>53508000</v>
      </c>
      <c r="N32" s="64" t="s">
        <v>130</v>
      </c>
    </row>
    <row r="33" spans="1:15" ht="23.25" customHeight="1">
      <c r="A33" s="48">
        <v>25</v>
      </c>
      <c r="B33" s="49" t="s">
        <v>62</v>
      </c>
      <c r="C33" s="48" t="s">
        <v>58</v>
      </c>
      <c r="D33" s="48">
        <v>24</v>
      </c>
      <c r="E33" s="26" t="s">
        <v>62</v>
      </c>
      <c r="F33" s="35" t="s">
        <v>58</v>
      </c>
      <c r="G33" s="35">
        <v>24</v>
      </c>
      <c r="H33" s="70"/>
      <c r="I33" s="47"/>
      <c r="J33" s="47"/>
      <c r="K33" s="35"/>
      <c r="L33" s="56">
        <v>3525000</v>
      </c>
      <c r="M33" s="25">
        <f>L33*G33</f>
        <v>84600000</v>
      </c>
      <c r="N33" s="64" t="s">
        <v>130</v>
      </c>
    </row>
    <row r="34" spans="1:15" ht="23.25" customHeight="1">
      <c r="A34" s="48">
        <v>26</v>
      </c>
      <c r="B34" s="49" t="s">
        <v>39</v>
      </c>
      <c r="C34" s="48" t="s">
        <v>40</v>
      </c>
      <c r="D34" s="48">
        <v>8</v>
      </c>
      <c r="E34" s="46" t="s">
        <v>39</v>
      </c>
      <c r="F34" s="45" t="s">
        <v>40</v>
      </c>
      <c r="G34" s="45">
        <v>8</v>
      </c>
      <c r="H34" s="70"/>
      <c r="I34" s="47"/>
      <c r="J34" s="47"/>
      <c r="K34" s="45"/>
      <c r="L34" s="57">
        <v>4000000</v>
      </c>
      <c r="M34" s="57">
        <f>L34*G34</f>
        <v>32000000</v>
      </c>
      <c r="N34" s="69" t="s">
        <v>131</v>
      </c>
    </row>
    <row r="35" spans="1:15" ht="33.75" customHeight="1">
      <c r="A35" s="48">
        <v>27</v>
      </c>
      <c r="B35" s="49" t="s">
        <v>41</v>
      </c>
      <c r="C35" s="48" t="s">
        <v>58</v>
      </c>
      <c r="D35" s="48">
        <v>30</v>
      </c>
      <c r="E35" s="48"/>
      <c r="F35" s="48"/>
      <c r="G35" s="48"/>
      <c r="H35" s="46" t="s">
        <v>41</v>
      </c>
      <c r="I35" s="45" t="s">
        <v>58</v>
      </c>
      <c r="J35" s="45">
        <v>32</v>
      </c>
      <c r="K35" s="45"/>
      <c r="L35" s="57">
        <v>800000</v>
      </c>
      <c r="M35" s="57">
        <f>L35*J35</f>
        <v>25600000</v>
      </c>
      <c r="N35" s="67" t="s">
        <v>150</v>
      </c>
    </row>
    <row r="36" spans="1:15" ht="34.5" customHeight="1">
      <c r="A36" s="48">
        <v>28</v>
      </c>
      <c r="B36" s="49" t="s">
        <v>65</v>
      </c>
      <c r="C36" s="48" t="s">
        <v>58</v>
      </c>
      <c r="D36" s="48">
        <v>1</v>
      </c>
      <c r="E36" s="26" t="s">
        <v>65</v>
      </c>
      <c r="F36" s="35" t="s">
        <v>58</v>
      </c>
      <c r="G36" s="35">
        <v>1</v>
      </c>
      <c r="H36" s="70"/>
      <c r="I36" s="47"/>
      <c r="J36" s="47"/>
      <c r="K36" s="35"/>
      <c r="L36" s="56">
        <v>26585000</v>
      </c>
      <c r="M36" s="25">
        <f t="shared" ref="M36:M48" si="0">L36*G36</f>
        <v>26585000</v>
      </c>
      <c r="N36" s="64" t="s">
        <v>130</v>
      </c>
    </row>
    <row r="37" spans="1:15" ht="34.5" customHeight="1">
      <c r="A37" s="48">
        <v>29</v>
      </c>
      <c r="B37" s="49" t="s">
        <v>66</v>
      </c>
      <c r="C37" s="48" t="s">
        <v>58</v>
      </c>
      <c r="D37" s="48">
        <v>2</v>
      </c>
      <c r="E37" s="26" t="s">
        <v>66</v>
      </c>
      <c r="F37" s="35" t="s">
        <v>58</v>
      </c>
      <c r="G37" s="35">
        <v>2</v>
      </c>
      <c r="H37" s="70"/>
      <c r="I37" s="47"/>
      <c r="J37" s="47"/>
      <c r="K37" s="35"/>
      <c r="L37" s="56">
        <v>6075000</v>
      </c>
      <c r="M37" s="25">
        <f t="shared" si="0"/>
        <v>12150000</v>
      </c>
      <c r="N37" s="64" t="s">
        <v>130</v>
      </c>
    </row>
    <row r="38" spans="1:15" ht="34.5" customHeight="1">
      <c r="A38" s="48">
        <v>30</v>
      </c>
      <c r="B38" s="49" t="s">
        <v>67</v>
      </c>
      <c r="C38" s="48" t="s">
        <v>56</v>
      </c>
      <c r="D38" s="48">
        <v>3</v>
      </c>
      <c r="E38" s="26" t="s">
        <v>67</v>
      </c>
      <c r="F38" s="35" t="s">
        <v>56</v>
      </c>
      <c r="G38" s="35">
        <v>3</v>
      </c>
      <c r="H38" s="70"/>
      <c r="I38" s="47"/>
      <c r="J38" s="47"/>
      <c r="K38" s="35"/>
      <c r="L38" s="56">
        <v>47250000</v>
      </c>
      <c r="M38" s="25">
        <f t="shared" si="0"/>
        <v>141750000</v>
      </c>
      <c r="N38" s="64" t="s">
        <v>130</v>
      </c>
    </row>
    <row r="39" spans="1:15" ht="23.25" customHeight="1">
      <c r="A39" s="48">
        <v>31</v>
      </c>
      <c r="B39" s="49" t="s">
        <v>122</v>
      </c>
      <c r="C39" s="48" t="s">
        <v>58</v>
      </c>
      <c r="D39" s="48">
        <v>3</v>
      </c>
      <c r="E39" s="26" t="s">
        <v>122</v>
      </c>
      <c r="F39" s="35" t="s">
        <v>58</v>
      </c>
      <c r="G39" s="35">
        <v>3</v>
      </c>
      <c r="H39" s="70"/>
      <c r="I39" s="47"/>
      <c r="J39" s="47"/>
      <c r="K39" s="35"/>
      <c r="L39" s="56">
        <v>16833150</v>
      </c>
      <c r="M39" s="25">
        <f t="shared" si="0"/>
        <v>50499450</v>
      </c>
      <c r="N39" s="64" t="s">
        <v>130</v>
      </c>
    </row>
    <row r="40" spans="1:15" ht="23.25" customHeight="1">
      <c r="A40" s="48">
        <v>32</v>
      </c>
      <c r="B40" s="49" t="s">
        <v>42</v>
      </c>
      <c r="C40" s="48" t="s">
        <v>58</v>
      </c>
      <c r="D40" s="48">
        <v>1</v>
      </c>
      <c r="E40" s="26" t="s">
        <v>42</v>
      </c>
      <c r="F40" s="35" t="s">
        <v>58</v>
      </c>
      <c r="G40" s="35">
        <v>1</v>
      </c>
      <c r="H40" s="70"/>
      <c r="I40" s="47"/>
      <c r="J40" s="47"/>
      <c r="K40" s="35"/>
      <c r="L40" s="56">
        <v>10000000</v>
      </c>
      <c r="M40" s="25">
        <f t="shared" si="0"/>
        <v>10000000</v>
      </c>
      <c r="N40" s="64" t="s">
        <v>130</v>
      </c>
    </row>
    <row r="41" spans="1:15" ht="23.25" customHeight="1">
      <c r="A41" s="48">
        <v>33</v>
      </c>
      <c r="B41" s="49" t="s">
        <v>60</v>
      </c>
      <c r="C41" s="48" t="s">
        <v>58</v>
      </c>
      <c r="D41" s="48">
        <v>1</v>
      </c>
      <c r="E41" s="26" t="s">
        <v>60</v>
      </c>
      <c r="F41" s="35" t="s">
        <v>58</v>
      </c>
      <c r="G41" s="35">
        <v>1</v>
      </c>
      <c r="H41" s="70"/>
      <c r="I41" s="47"/>
      <c r="J41" s="47"/>
      <c r="K41" s="35"/>
      <c r="L41" s="56">
        <v>7319000</v>
      </c>
      <c r="M41" s="25">
        <f t="shared" si="0"/>
        <v>7319000</v>
      </c>
      <c r="N41" s="64" t="s">
        <v>130</v>
      </c>
    </row>
    <row r="42" spans="1:15" ht="23.25" customHeight="1">
      <c r="A42" s="48">
        <v>34</v>
      </c>
      <c r="B42" s="49" t="s">
        <v>38</v>
      </c>
      <c r="C42" s="48" t="s">
        <v>58</v>
      </c>
      <c r="D42" s="48">
        <v>1</v>
      </c>
      <c r="E42" s="26" t="s">
        <v>38</v>
      </c>
      <c r="F42" s="35" t="s">
        <v>58</v>
      </c>
      <c r="G42" s="35">
        <v>1</v>
      </c>
      <c r="H42" s="70"/>
      <c r="I42" s="47"/>
      <c r="J42" s="47"/>
      <c r="K42" s="35"/>
      <c r="L42" s="56">
        <v>9450000</v>
      </c>
      <c r="M42" s="25">
        <f t="shared" si="0"/>
        <v>9450000</v>
      </c>
      <c r="N42" s="64" t="s">
        <v>130</v>
      </c>
    </row>
    <row r="43" spans="1:15" s="20" customFormat="1" ht="23.25" customHeight="1">
      <c r="A43" s="48">
        <v>35</v>
      </c>
      <c r="B43" s="49" t="s">
        <v>59</v>
      </c>
      <c r="C43" s="48" t="s">
        <v>56</v>
      </c>
      <c r="D43" s="48">
        <v>1</v>
      </c>
      <c r="E43" s="26" t="s">
        <v>59</v>
      </c>
      <c r="F43" s="35" t="s">
        <v>56</v>
      </c>
      <c r="G43" s="35">
        <v>1</v>
      </c>
      <c r="H43" s="72"/>
      <c r="I43" s="72"/>
      <c r="J43" s="72"/>
      <c r="K43" s="35"/>
      <c r="L43" s="56">
        <v>11000000</v>
      </c>
      <c r="M43" s="25">
        <f t="shared" si="0"/>
        <v>11000000</v>
      </c>
      <c r="N43" s="64" t="s">
        <v>130</v>
      </c>
      <c r="O43" s="2"/>
    </row>
    <row r="44" spans="1:15" ht="23.25" customHeight="1">
      <c r="A44" s="48">
        <v>36</v>
      </c>
      <c r="B44" s="49" t="s">
        <v>48</v>
      </c>
      <c r="C44" s="48" t="s">
        <v>27</v>
      </c>
      <c r="D44" s="48">
        <v>1</v>
      </c>
      <c r="E44" s="26" t="s">
        <v>48</v>
      </c>
      <c r="F44" s="35" t="s">
        <v>27</v>
      </c>
      <c r="G44" s="35">
        <v>1</v>
      </c>
      <c r="H44" s="70"/>
      <c r="I44" s="47"/>
      <c r="J44" s="47"/>
      <c r="K44" s="35"/>
      <c r="L44" s="56">
        <v>17394000</v>
      </c>
      <c r="M44" s="25">
        <f t="shared" si="0"/>
        <v>17394000</v>
      </c>
      <c r="N44" s="64" t="s">
        <v>130</v>
      </c>
    </row>
    <row r="45" spans="1:15" ht="23.25" customHeight="1">
      <c r="A45" s="48">
        <v>37</v>
      </c>
      <c r="B45" s="49" t="s">
        <v>49</v>
      </c>
      <c r="C45" s="48" t="s">
        <v>55</v>
      </c>
      <c r="D45" s="48">
        <v>1</v>
      </c>
      <c r="E45" s="26" t="s">
        <v>49</v>
      </c>
      <c r="F45" s="35" t="s">
        <v>55</v>
      </c>
      <c r="G45" s="35">
        <v>1</v>
      </c>
      <c r="H45" s="70"/>
      <c r="I45" s="47"/>
      <c r="J45" s="47"/>
      <c r="K45" s="35"/>
      <c r="L45" s="56">
        <v>5286000</v>
      </c>
      <c r="M45" s="25">
        <f t="shared" si="0"/>
        <v>5286000</v>
      </c>
      <c r="N45" s="64" t="s">
        <v>130</v>
      </c>
    </row>
    <row r="46" spans="1:15" ht="23.25" customHeight="1">
      <c r="A46" s="48">
        <v>38</v>
      </c>
      <c r="B46" s="49" t="s">
        <v>51</v>
      </c>
      <c r="C46" s="48" t="s">
        <v>58</v>
      </c>
      <c r="D46" s="48">
        <v>24</v>
      </c>
      <c r="E46" s="26" t="s">
        <v>51</v>
      </c>
      <c r="F46" s="35" t="s">
        <v>58</v>
      </c>
      <c r="G46" s="35">
        <v>24</v>
      </c>
      <c r="H46" s="70"/>
      <c r="I46" s="47"/>
      <c r="J46" s="47"/>
      <c r="K46" s="35"/>
      <c r="L46" s="56">
        <v>6994000</v>
      </c>
      <c r="M46" s="25">
        <f t="shared" si="0"/>
        <v>167856000</v>
      </c>
      <c r="N46" s="64" t="s">
        <v>130</v>
      </c>
    </row>
    <row r="47" spans="1:15" ht="23.25" customHeight="1">
      <c r="A47" s="48">
        <v>39</v>
      </c>
      <c r="B47" s="49" t="s">
        <v>52</v>
      </c>
      <c r="C47" s="48" t="s">
        <v>58</v>
      </c>
      <c r="D47" s="48">
        <v>2</v>
      </c>
      <c r="E47" s="26" t="s">
        <v>52</v>
      </c>
      <c r="F47" s="35" t="s">
        <v>58</v>
      </c>
      <c r="G47" s="35">
        <v>2</v>
      </c>
      <c r="H47" s="70"/>
      <c r="I47" s="47"/>
      <c r="J47" s="47"/>
      <c r="K47" s="35"/>
      <c r="L47" s="56">
        <v>13468950</v>
      </c>
      <c r="M47" s="25">
        <f t="shared" si="0"/>
        <v>26937900</v>
      </c>
      <c r="N47" s="64" t="s">
        <v>130</v>
      </c>
    </row>
    <row r="48" spans="1:15" ht="23.25" customHeight="1">
      <c r="A48" s="48">
        <v>40</v>
      </c>
      <c r="B48" s="49" t="s">
        <v>53</v>
      </c>
      <c r="C48" s="48" t="s">
        <v>58</v>
      </c>
      <c r="D48" s="48">
        <v>2</v>
      </c>
      <c r="E48" s="26" t="s">
        <v>53</v>
      </c>
      <c r="F48" s="35" t="s">
        <v>58</v>
      </c>
      <c r="G48" s="35">
        <v>2</v>
      </c>
      <c r="H48" s="70"/>
      <c r="I48" s="47"/>
      <c r="J48" s="47"/>
      <c r="K48" s="35"/>
      <c r="L48" s="56">
        <v>22675950</v>
      </c>
      <c r="M48" s="25">
        <f t="shared" si="0"/>
        <v>45351900</v>
      </c>
      <c r="N48" s="64" t="s">
        <v>130</v>
      </c>
    </row>
    <row r="49" spans="1:14" ht="67.5" customHeight="1">
      <c r="A49" s="34" t="s">
        <v>73</v>
      </c>
      <c r="B49" s="29" t="s">
        <v>152</v>
      </c>
      <c r="C49" s="36"/>
      <c r="D49" s="36"/>
      <c r="E49" s="36"/>
      <c r="F49" s="36"/>
      <c r="G49" s="36"/>
      <c r="H49" s="53"/>
      <c r="I49" s="62"/>
      <c r="J49" s="62"/>
      <c r="K49" s="62"/>
      <c r="L49" s="62"/>
      <c r="M49" s="73">
        <f>SUM(M51:M92)</f>
        <v>2100620426</v>
      </c>
      <c r="N49" s="74"/>
    </row>
    <row r="50" spans="1:14" ht="19.5" customHeight="1">
      <c r="A50" s="40"/>
      <c r="B50" s="27" t="s">
        <v>74</v>
      </c>
      <c r="C50" s="37"/>
      <c r="D50" s="37"/>
      <c r="E50" s="27" t="s">
        <v>74</v>
      </c>
      <c r="F50" s="37"/>
      <c r="G50" s="37"/>
      <c r="H50" s="27"/>
      <c r="I50" s="37"/>
      <c r="J50" s="37"/>
      <c r="K50" s="37"/>
      <c r="L50" s="25"/>
      <c r="M50" s="63"/>
      <c r="N50" s="64"/>
    </row>
    <row r="51" spans="1:14" ht="19.5" customHeight="1">
      <c r="A51" s="39">
        <v>1</v>
      </c>
      <c r="B51" s="31" t="s">
        <v>75</v>
      </c>
      <c r="C51" s="38" t="s">
        <v>56</v>
      </c>
      <c r="D51" s="38">
        <v>1</v>
      </c>
      <c r="E51" s="31" t="s">
        <v>75</v>
      </c>
      <c r="F51" s="38" t="s">
        <v>56</v>
      </c>
      <c r="G51" s="38">
        <v>1</v>
      </c>
      <c r="H51" s="31"/>
      <c r="I51" s="38"/>
      <c r="J51" s="38"/>
      <c r="K51" s="38"/>
      <c r="L51" s="44">
        <v>88200000</v>
      </c>
      <c r="M51" s="25">
        <f>G51*L51</f>
        <v>88200000</v>
      </c>
      <c r="N51" s="64" t="s">
        <v>130</v>
      </c>
    </row>
    <row r="52" spans="1:14" ht="30.75" customHeight="1">
      <c r="A52" s="40"/>
      <c r="B52" s="27" t="s">
        <v>76</v>
      </c>
      <c r="C52" s="37"/>
      <c r="D52" s="37"/>
      <c r="E52" s="27" t="s">
        <v>76</v>
      </c>
      <c r="F52" s="37"/>
      <c r="G52" s="37"/>
      <c r="H52" s="27"/>
      <c r="I52" s="37"/>
      <c r="J52" s="37"/>
      <c r="K52" s="37"/>
      <c r="L52" s="25"/>
      <c r="M52" s="25"/>
      <c r="N52" s="64"/>
    </row>
    <row r="53" spans="1:14" ht="36.75" customHeight="1">
      <c r="A53" s="39">
        <v>1</v>
      </c>
      <c r="B53" s="31" t="s">
        <v>77</v>
      </c>
      <c r="C53" s="38" t="s">
        <v>56</v>
      </c>
      <c r="D53" s="38">
        <v>1</v>
      </c>
      <c r="E53" s="31" t="s">
        <v>77</v>
      </c>
      <c r="F53" s="38" t="s">
        <v>56</v>
      </c>
      <c r="G53" s="38">
        <v>1</v>
      </c>
      <c r="H53" s="31"/>
      <c r="I53" s="38"/>
      <c r="J53" s="38"/>
      <c r="K53" s="38"/>
      <c r="L53" s="43">
        <v>24713000</v>
      </c>
      <c r="M53" s="25">
        <f>G53*L53</f>
        <v>24713000</v>
      </c>
      <c r="N53" s="64" t="s">
        <v>130</v>
      </c>
    </row>
    <row r="54" spans="1:14" ht="24.75" customHeight="1">
      <c r="A54" s="39">
        <v>2</v>
      </c>
      <c r="B54" s="31" t="s">
        <v>78</v>
      </c>
      <c r="C54" s="38" t="s">
        <v>58</v>
      </c>
      <c r="D54" s="38">
        <v>1</v>
      </c>
      <c r="E54" s="31" t="s">
        <v>78</v>
      </c>
      <c r="F54" s="38" t="s">
        <v>58</v>
      </c>
      <c r="G54" s="38">
        <v>1</v>
      </c>
      <c r="H54" s="31"/>
      <c r="I54" s="38"/>
      <c r="J54" s="38"/>
      <c r="K54" s="38"/>
      <c r="L54" s="43">
        <v>26169000</v>
      </c>
      <c r="M54" s="25">
        <f>G54*L54</f>
        <v>26169000</v>
      </c>
      <c r="N54" s="64" t="s">
        <v>130</v>
      </c>
    </row>
    <row r="55" spans="1:14" ht="34.5" customHeight="1">
      <c r="A55" s="39">
        <v>3</v>
      </c>
      <c r="B55" s="31" t="s">
        <v>79</v>
      </c>
      <c r="C55" s="38" t="s">
        <v>56</v>
      </c>
      <c r="D55" s="38">
        <v>2</v>
      </c>
      <c r="E55" s="31" t="s">
        <v>79</v>
      </c>
      <c r="F55" s="38" t="s">
        <v>56</v>
      </c>
      <c r="G55" s="38">
        <v>2</v>
      </c>
      <c r="H55" s="31"/>
      <c r="I55" s="38"/>
      <c r="J55" s="38"/>
      <c r="K55" s="38"/>
      <c r="L55" s="43">
        <v>14170000</v>
      </c>
      <c r="M55" s="25">
        <f>G55*L55</f>
        <v>28340000</v>
      </c>
      <c r="N55" s="64" t="s">
        <v>130</v>
      </c>
    </row>
    <row r="56" spans="1:14" ht="33" customHeight="1">
      <c r="A56" s="41"/>
      <c r="B56" s="27" t="s">
        <v>80</v>
      </c>
      <c r="C56" s="37"/>
      <c r="D56" s="37"/>
      <c r="E56" s="27" t="s">
        <v>80</v>
      </c>
      <c r="F56" s="37"/>
      <c r="G56" s="37"/>
      <c r="H56" s="27"/>
      <c r="I56" s="37"/>
      <c r="J56" s="37"/>
      <c r="K56" s="37"/>
      <c r="L56" s="25"/>
      <c r="M56" s="25"/>
      <c r="N56" s="64"/>
    </row>
    <row r="57" spans="1:14" ht="23.25" customHeight="1">
      <c r="A57" s="39">
        <v>1</v>
      </c>
      <c r="B57" s="31" t="s">
        <v>81</v>
      </c>
      <c r="C57" s="38" t="s">
        <v>82</v>
      </c>
      <c r="D57" s="38">
        <v>1</v>
      </c>
      <c r="E57" s="31" t="s">
        <v>81</v>
      </c>
      <c r="F57" s="38" t="s">
        <v>82</v>
      </c>
      <c r="G57" s="38">
        <v>1</v>
      </c>
      <c r="H57" s="31"/>
      <c r="I57" s="38"/>
      <c r="J57" s="38"/>
      <c r="K57" s="38"/>
      <c r="L57" s="43">
        <v>11700000</v>
      </c>
      <c r="M57" s="25">
        <f t="shared" ref="M57:M65" si="1">G57*L57</f>
        <v>11700000</v>
      </c>
      <c r="N57" s="64" t="s">
        <v>130</v>
      </c>
    </row>
    <row r="58" spans="1:14" ht="22.5" customHeight="1">
      <c r="A58" s="39">
        <v>2</v>
      </c>
      <c r="B58" s="31" t="s">
        <v>83</v>
      </c>
      <c r="C58" s="38" t="s">
        <v>84</v>
      </c>
      <c r="D58" s="38">
        <v>1</v>
      </c>
      <c r="E58" s="31" t="s">
        <v>83</v>
      </c>
      <c r="F58" s="38" t="s">
        <v>84</v>
      </c>
      <c r="G58" s="38">
        <v>1</v>
      </c>
      <c r="H58" s="31"/>
      <c r="I58" s="38"/>
      <c r="J58" s="38"/>
      <c r="K58" s="38"/>
      <c r="L58" s="43">
        <v>9100000</v>
      </c>
      <c r="M58" s="25">
        <f t="shared" si="1"/>
        <v>9100000</v>
      </c>
      <c r="N58" s="64" t="s">
        <v>130</v>
      </c>
    </row>
    <row r="59" spans="1:14" ht="65.25" customHeight="1">
      <c r="A59" s="39">
        <v>3</v>
      </c>
      <c r="B59" s="31" t="s">
        <v>85</v>
      </c>
      <c r="C59" s="38" t="s">
        <v>55</v>
      </c>
      <c r="D59" s="38">
        <v>1</v>
      </c>
      <c r="E59" s="31" t="s">
        <v>85</v>
      </c>
      <c r="F59" s="38" t="s">
        <v>55</v>
      </c>
      <c r="G59" s="38">
        <v>1</v>
      </c>
      <c r="H59" s="31"/>
      <c r="I59" s="38"/>
      <c r="J59" s="38"/>
      <c r="K59" s="38"/>
      <c r="L59" s="43">
        <v>119943000</v>
      </c>
      <c r="M59" s="25">
        <f t="shared" si="1"/>
        <v>119943000</v>
      </c>
      <c r="N59" s="64" t="s">
        <v>130</v>
      </c>
    </row>
    <row r="60" spans="1:14" ht="35.25" customHeight="1">
      <c r="A60" s="39">
        <v>4</v>
      </c>
      <c r="B60" s="31" t="s">
        <v>86</v>
      </c>
      <c r="C60" s="38" t="s">
        <v>55</v>
      </c>
      <c r="D60" s="38">
        <v>1</v>
      </c>
      <c r="E60" s="31" t="s">
        <v>86</v>
      </c>
      <c r="F60" s="38" t="s">
        <v>55</v>
      </c>
      <c r="G60" s="38">
        <v>1</v>
      </c>
      <c r="H60" s="31"/>
      <c r="I60" s="38"/>
      <c r="J60" s="38"/>
      <c r="K60" s="38"/>
      <c r="L60" s="43">
        <v>62798576</v>
      </c>
      <c r="M60" s="25">
        <f t="shared" si="1"/>
        <v>62798576</v>
      </c>
      <c r="N60" s="64" t="s">
        <v>130</v>
      </c>
    </row>
    <row r="61" spans="1:14" ht="38.25" customHeight="1">
      <c r="A61" s="39">
        <v>5</v>
      </c>
      <c r="B61" s="31" t="s">
        <v>87</v>
      </c>
      <c r="C61" s="38" t="s">
        <v>55</v>
      </c>
      <c r="D61" s="38">
        <v>1</v>
      </c>
      <c r="E61" s="31" t="s">
        <v>87</v>
      </c>
      <c r="F61" s="38" t="s">
        <v>55</v>
      </c>
      <c r="G61" s="38">
        <v>1</v>
      </c>
      <c r="H61" s="31"/>
      <c r="I61" s="38"/>
      <c r="J61" s="38"/>
      <c r="K61" s="38"/>
      <c r="L61" s="43">
        <v>31896000</v>
      </c>
      <c r="M61" s="25">
        <f t="shared" si="1"/>
        <v>31896000</v>
      </c>
      <c r="N61" s="64" t="s">
        <v>130</v>
      </c>
    </row>
    <row r="62" spans="1:14" ht="19.5" customHeight="1">
      <c r="A62" s="39">
        <v>6</v>
      </c>
      <c r="B62" s="31" t="s">
        <v>88</v>
      </c>
      <c r="C62" s="38" t="s">
        <v>89</v>
      </c>
      <c r="D62" s="38">
        <v>2</v>
      </c>
      <c r="E62" s="31" t="s">
        <v>88</v>
      </c>
      <c r="F62" s="38" t="s">
        <v>89</v>
      </c>
      <c r="G62" s="38">
        <v>2</v>
      </c>
      <c r="H62" s="31"/>
      <c r="I62" s="38"/>
      <c r="J62" s="38"/>
      <c r="K62" s="38"/>
      <c r="L62" s="43">
        <v>18180000</v>
      </c>
      <c r="M62" s="25">
        <f t="shared" si="1"/>
        <v>36360000</v>
      </c>
      <c r="N62" s="64" t="s">
        <v>130</v>
      </c>
    </row>
    <row r="63" spans="1:14" ht="19.5" customHeight="1">
      <c r="A63" s="39">
        <v>7</v>
      </c>
      <c r="B63" s="31" t="s">
        <v>90</v>
      </c>
      <c r="C63" s="38" t="s">
        <v>91</v>
      </c>
      <c r="D63" s="38">
        <v>16</v>
      </c>
      <c r="E63" s="31" t="s">
        <v>90</v>
      </c>
      <c r="F63" s="38" t="s">
        <v>91</v>
      </c>
      <c r="G63" s="38">
        <v>16</v>
      </c>
      <c r="H63" s="31"/>
      <c r="I63" s="38"/>
      <c r="J63" s="38"/>
      <c r="K63" s="38"/>
      <c r="L63" s="43">
        <v>970000</v>
      </c>
      <c r="M63" s="25">
        <f t="shared" si="1"/>
        <v>15520000</v>
      </c>
      <c r="N63" s="64" t="s">
        <v>130</v>
      </c>
    </row>
    <row r="64" spans="1:14" ht="19.5" customHeight="1">
      <c r="A64" s="39">
        <v>8</v>
      </c>
      <c r="B64" s="31" t="s">
        <v>92</v>
      </c>
      <c r="C64" s="38" t="s">
        <v>91</v>
      </c>
      <c r="D64" s="38">
        <v>16</v>
      </c>
      <c r="E64" s="31" t="s">
        <v>92</v>
      </c>
      <c r="F64" s="38" t="s">
        <v>91</v>
      </c>
      <c r="G64" s="38">
        <v>16</v>
      </c>
      <c r="H64" s="31"/>
      <c r="I64" s="38"/>
      <c r="J64" s="38"/>
      <c r="K64" s="38"/>
      <c r="L64" s="43">
        <v>650000</v>
      </c>
      <c r="M64" s="25">
        <f t="shared" si="1"/>
        <v>10400000</v>
      </c>
      <c r="N64" s="64" t="s">
        <v>130</v>
      </c>
    </row>
    <row r="65" spans="1:14" ht="34.5" customHeight="1">
      <c r="A65" s="39">
        <v>9</v>
      </c>
      <c r="B65" s="31" t="s">
        <v>93</v>
      </c>
      <c r="C65" s="38" t="s">
        <v>91</v>
      </c>
      <c r="D65" s="39">
        <v>6</v>
      </c>
      <c r="E65" s="31" t="s">
        <v>93</v>
      </c>
      <c r="F65" s="38" t="s">
        <v>91</v>
      </c>
      <c r="G65" s="39">
        <v>6</v>
      </c>
      <c r="H65" s="31"/>
      <c r="I65" s="38"/>
      <c r="J65" s="39"/>
      <c r="K65" s="39"/>
      <c r="L65" s="43">
        <v>700000</v>
      </c>
      <c r="M65" s="25">
        <f t="shared" si="1"/>
        <v>4200000</v>
      </c>
      <c r="N65" s="64" t="s">
        <v>130</v>
      </c>
    </row>
    <row r="66" spans="1:14" ht="34.5" customHeight="1">
      <c r="A66" s="41"/>
      <c r="B66" s="27" t="s">
        <v>94</v>
      </c>
      <c r="C66" s="37"/>
      <c r="D66" s="37"/>
      <c r="E66" s="27" t="s">
        <v>94</v>
      </c>
      <c r="F66" s="37"/>
      <c r="G66" s="37"/>
      <c r="H66" s="27"/>
      <c r="I66" s="37"/>
      <c r="J66" s="37"/>
      <c r="K66" s="37"/>
      <c r="L66" s="25"/>
      <c r="M66" s="25"/>
      <c r="N66" s="64"/>
    </row>
    <row r="67" spans="1:14" ht="20.25" customHeight="1">
      <c r="A67" s="39">
        <v>1</v>
      </c>
      <c r="B67" s="31" t="s">
        <v>95</v>
      </c>
      <c r="C67" s="38" t="s">
        <v>96</v>
      </c>
      <c r="D67" s="39">
        <v>33</v>
      </c>
      <c r="E67" s="31" t="s">
        <v>95</v>
      </c>
      <c r="F67" s="38" t="s">
        <v>96</v>
      </c>
      <c r="G67" s="39">
        <v>33</v>
      </c>
      <c r="H67" s="31"/>
      <c r="I67" s="38"/>
      <c r="J67" s="39"/>
      <c r="K67" s="39"/>
      <c r="L67" s="43">
        <v>31576500</v>
      </c>
      <c r="M67" s="25">
        <f t="shared" ref="M67:M74" si="2">G67*L67</f>
        <v>1042024500</v>
      </c>
      <c r="N67" s="64" t="s">
        <v>130</v>
      </c>
    </row>
    <row r="68" spans="1:14" ht="20.25" customHeight="1">
      <c r="A68" s="39">
        <v>2</v>
      </c>
      <c r="B68" s="31" t="s">
        <v>97</v>
      </c>
      <c r="C68" s="38" t="s">
        <v>96</v>
      </c>
      <c r="D68" s="39">
        <v>1</v>
      </c>
      <c r="E68" s="31" t="s">
        <v>97</v>
      </c>
      <c r="F68" s="38" t="s">
        <v>96</v>
      </c>
      <c r="G68" s="39">
        <v>1</v>
      </c>
      <c r="H68" s="31"/>
      <c r="I68" s="38"/>
      <c r="J68" s="39"/>
      <c r="K68" s="39"/>
      <c r="L68" s="43">
        <v>16875000</v>
      </c>
      <c r="M68" s="25">
        <f t="shared" si="2"/>
        <v>16875000</v>
      </c>
      <c r="N68" s="64" t="s">
        <v>130</v>
      </c>
    </row>
    <row r="69" spans="1:14" ht="20.25" customHeight="1">
      <c r="A69" s="39">
        <v>3</v>
      </c>
      <c r="B69" s="31" t="s">
        <v>98</v>
      </c>
      <c r="C69" s="38" t="s">
        <v>55</v>
      </c>
      <c r="D69" s="39">
        <v>9</v>
      </c>
      <c r="E69" s="31" t="s">
        <v>98</v>
      </c>
      <c r="F69" s="38" t="s">
        <v>55</v>
      </c>
      <c r="G69" s="39">
        <v>9</v>
      </c>
      <c r="H69" s="31"/>
      <c r="I69" s="38"/>
      <c r="J69" s="39"/>
      <c r="K69" s="39"/>
      <c r="L69" s="43">
        <v>1080000</v>
      </c>
      <c r="M69" s="25">
        <f t="shared" si="2"/>
        <v>9720000</v>
      </c>
      <c r="N69" s="64" t="s">
        <v>130</v>
      </c>
    </row>
    <row r="70" spans="1:14" ht="20.25" customHeight="1">
      <c r="A70" s="39">
        <v>4</v>
      </c>
      <c r="B70" s="31" t="s">
        <v>99</v>
      </c>
      <c r="C70" s="38" t="s">
        <v>55</v>
      </c>
      <c r="D70" s="39">
        <v>4</v>
      </c>
      <c r="E70" s="31" t="s">
        <v>99</v>
      </c>
      <c r="F70" s="38" t="s">
        <v>55</v>
      </c>
      <c r="G70" s="39">
        <v>4</v>
      </c>
      <c r="H70" s="31"/>
      <c r="I70" s="38"/>
      <c r="J70" s="39"/>
      <c r="K70" s="39"/>
      <c r="L70" s="43">
        <v>1620000</v>
      </c>
      <c r="M70" s="25">
        <f t="shared" si="2"/>
        <v>6480000</v>
      </c>
      <c r="N70" s="64" t="s">
        <v>130</v>
      </c>
    </row>
    <row r="71" spans="1:14" ht="20.25" customHeight="1">
      <c r="A71" s="39">
        <v>5</v>
      </c>
      <c r="B71" s="31" t="s">
        <v>100</v>
      </c>
      <c r="C71" s="38" t="s">
        <v>55</v>
      </c>
      <c r="D71" s="39">
        <v>28</v>
      </c>
      <c r="E71" s="31" t="s">
        <v>100</v>
      </c>
      <c r="F71" s="38" t="s">
        <v>55</v>
      </c>
      <c r="G71" s="39">
        <v>28</v>
      </c>
      <c r="H71" s="31"/>
      <c r="I71" s="38"/>
      <c r="J71" s="39"/>
      <c r="K71" s="39"/>
      <c r="L71" s="43">
        <v>1957500</v>
      </c>
      <c r="M71" s="25">
        <f t="shared" si="2"/>
        <v>54810000</v>
      </c>
      <c r="N71" s="64" t="s">
        <v>130</v>
      </c>
    </row>
    <row r="72" spans="1:14" ht="20.25" customHeight="1">
      <c r="A72" s="39">
        <v>6</v>
      </c>
      <c r="B72" s="31" t="s">
        <v>101</v>
      </c>
      <c r="C72" s="38" t="s">
        <v>55</v>
      </c>
      <c r="D72" s="39">
        <v>6</v>
      </c>
      <c r="E72" s="31" t="s">
        <v>101</v>
      </c>
      <c r="F72" s="38" t="s">
        <v>55</v>
      </c>
      <c r="G72" s="39">
        <v>6</v>
      </c>
      <c r="H72" s="31"/>
      <c r="I72" s="38"/>
      <c r="J72" s="39"/>
      <c r="K72" s="39"/>
      <c r="L72" s="43">
        <v>2430000</v>
      </c>
      <c r="M72" s="25">
        <f t="shared" si="2"/>
        <v>14580000</v>
      </c>
      <c r="N72" s="64" t="s">
        <v>130</v>
      </c>
    </row>
    <row r="73" spans="1:14" ht="20.25" customHeight="1">
      <c r="A73" s="39">
        <v>7</v>
      </c>
      <c r="B73" s="31" t="s">
        <v>102</v>
      </c>
      <c r="C73" s="38" t="s">
        <v>55</v>
      </c>
      <c r="D73" s="39">
        <v>15</v>
      </c>
      <c r="E73" s="31" t="s">
        <v>102</v>
      </c>
      <c r="F73" s="38" t="s">
        <v>55</v>
      </c>
      <c r="G73" s="39">
        <v>15</v>
      </c>
      <c r="H73" s="31"/>
      <c r="I73" s="38"/>
      <c r="J73" s="39"/>
      <c r="K73" s="39"/>
      <c r="L73" s="43">
        <v>1080000</v>
      </c>
      <c r="M73" s="25">
        <f t="shared" si="2"/>
        <v>16200000</v>
      </c>
      <c r="N73" s="64" t="s">
        <v>130</v>
      </c>
    </row>
    <row r="74" spans="1:14" ht="20.25" customHeight="1">
      <c r="A74" s="39">
        <v>8</v>
      </c>
      <c r="B74" s="31" t="s">
        <v>103</v>
      </c>
      <c r="C74" s="38" t="s">
        <v>55</v>
      </c>
      <c r="D74" s="39">
        <v>2</v>
      </c>
      <c r="E74" s="31" t="s">
        <v>103</v>
      </c>
      <c r="F74" s="38" t="s">
        <v>55</v>
      </c>
      <c r="G74" s="39">
        <v>2</v>
      </c>
      <c r="H74" s="31"/>
      <c r="I74" s="38"/>
      <c r="J74" s="39"/>
      <c r="K74" s="39"/>
      <c r="L74" s="43">
        <v>1620000</v>
      </c>
      <c r="M74" s="25">
        <f t="shared" si="2"/>
        <v>3240000</v>
      </c>
      <c r="N74" s="64" t="s">
        <v>130</v>
      </c>
    </row>
    <row r="75" spans="1:14" ht="33" customHeight="1">
      <c r="A75" s="41"/>
      <c r="B75" s="27" t="s">
        <v>104</v>
      </c>
      <c r="C75" s="37"/>
      <c r="D75" s="37"/>
      <c r="E75" s="27" t="s">
        <v>104</v>
      </c>
      <c r="F75" s="37"/>
      <c r="G75" s="37"/>
      <c r="H75" s="27"/>
      <c r="I75" s="37"/>
      <c r="J75" s="37"/>
      <c r="K75" s="37"/>
      <c r="L75" s="25"/>
      <c r="M75" s="25"/>
      <c r="N75" s="64"/>
    </row>
    <row r="76" spans="1:14" ht="21" customHeight="1">
      <c r="A76" s="39"/>
      <c r="B76" s="27" t="s">
        <v>105</v>
      </c>
      <c r="C76" s="38"/>
      <c r="D76" s="38"/>
      <c r="E76" s="27" t="s">
        <v>105</v>
      </c>
      <c r="F76" s="38"/>
      <c r="G76" s="38"/>
      <c r="H76" s="27"/>
      <c r="I76" s="38"/>
      <c r="J76" s="38"/>
      <c r="K76" s="38"/>
      <c r="L76" s="25"/>
      <c r="M76" s="25"/>
      <c r="N76" s="64"/>
    </row>
    <row r="77" spans="1:14" ht="21" customHeight="1">
      <c r="A77" s="39">
        <v>1</v>
      </c>
      <c r="B77" s="31" t="s">
        <v>106</v>
      </c>
      <c r="C77" s="38" t="s">
        <v>107</v>
      </c>
      <c r="D77" s="38">
        <v>13</v>
      </c>
      <c r="E77" s="31" t="s">
        <v>106</v>
      </c>
      <c r="F77" s="38" t="s">
        <v>107</v>
      </c>
      <c r="G77" s="38">
        <v>13</v>
      </c>
      <c r="H77" s="31"/>
      <c r="I77" s="38"/>
      <c r="J77" s="38"/>
      <c r="K77" s="38"/>
      <c r="L77" s="43">
        <v>1826550</v>
      </c>
      <c r="M77" s="25">
        <f>G77*L77</f>
        <v>23745150</v>
      </c>
      <c r="N77" s="64" t="s">
        <v>130</v>
      </c>
    </row>
    <row r="78" spans="1:14" ht="33" customHeight="1">
      <c r="A78" s="39">
        <v>2</v>
      </c>
      <c r="B78" s="31" t="s">
        <v>108</v>
      </c>
      <c r="C78" s="38" t="s">
        <v>107</v>
      </c>
      <c r="D78" s="38">
        <v>1</v>
      </c>
      <c r="E78" s="31" t="s">
        <v>108</v>
      </c>
      <c r="F78" s="38" t="s">
        <v>107</v>
      </c>
      <c r="G78" s="38">
        <v>1</v>
      </c>
      <c r="H78" s="31"/>
      <c r="I78" s="38"/>
      <c r="J78" s="38"/>
      <c r="K78" s="38"/>
      <c r="L78" s="43">
        <v>8019000</v>
      </c>
      <c r="M78" s="25">
        <f>G78*L78</f>
        <v>8019000</v>
      </c>
      <c r="N78" s="64" t="s">
        <v>130</v>
      </c>
    </row>
    <row r="79" spans="1:14" ht="33" customHeight="1">
      <c r="A79" s="39">
        <v>3</v>
      </c>
      <c r="B79" s="31" t="s">
        <v>123</v>
      </c>
      <c r="C79" s="38" t="s">
        <v>107</v>
      </c>
      <c r="D79" s="38">
        <v>1</v>
      </c>
      <c r="E79" s="31" t="s">
        <v>123</v>
      </c>
      <c r="F79" s="38" t="s">
        <v>107</v>
      </c>
      <c r="G79" s="38">
        <v>1</v>
      </c>
      <c r="H79" s="31"/>
      <c r="I79" s="38"/>
      <c r="J79" s="38"/>
      <c r="K79" s="38"/>
      <c r="L79" s="43">
        <v>14434200</v>
      </c>
      <c r="M79" s="25">
        <f>G79*L79</f>
        <v>14434200</v>
      </c>
      <c r="N79" s="64" t="s">
        <v>130</v>
      </c>
    </row>
    <row r="80" spans="1:14" ht="33" customHeight="1">
      <c r="A80" s="39"/>
      <c r="B80" s="27" t="s">
        <v>109</v>
      </c>
      <c r="C80" s="38"/>
      <c r="D80" s="38"/>
      <c r="E80" s="27" t="s">
        <v>109</v>
      </c>
      <c r="F80" s="38"/>
      <c r="G80" s="38"/>
      <c r="H80" s="27"/>
      <c r="I80" s="38"/>
      <c r="J80" s="38"/>
      <c r="K80" s="38"/>
      <c r="L80" s="25"/>
      <c r="M80" s="25"/>
      <c r="N80" s="64"/>
    </row>
    <row r="81" spans="1:14" ht="22.5" customHeight="1">
      <c r="A81" s="39"/>
      <c r="B81" s="28" t="s">
        <v>110</v>
      </c>
      <c r="C81" s="38"/>
      <c r="D81" s="38"/>
      <c r="E81" s="28" t="s">
        <v>110</v>
      </c>
      <c r="F81" s="38"/>
      <c r="G81" s="38"/>
      <c r="H81" s="28"/>
      <c r="I81" s="38"/>
      <c r="J81" s="38"/>
      <c r="K81" s="38"/>
      <c r="L81" s="25"/>
      <c r="M81" s="25"/>
      <c r="N81" s="64"/>
    </row>
    <row r="82" spans="1:14" ht="86.25" customHeight="1">
      <c r="A82" s="39">
        <v>4</v>
      </c>
      <c r="B82" s="31" t="s">
        <v>111</v>
      </c>
      <c r="C82" s="38" t="s">
        <v>96</v>
      </c>
      <c r="D82" s="38">
        <v>1</v>
      </c>
      <c r="E82" s="31" t="s">
        <v>111</v>
      </c>
      <c r="F82" s="38" t="s">
        <v>96</v>
      </c>
      <c r="G82" s="38">
        <v>1</v>
      </c>
      <c r="H82" s="31"/>
      <c r="I82" s="38"/>
      <c r="J82" s="38"/>
      <c r="K82" s="38"/>
      <c r="L82" s="43">
        <v>55055000</v>
      </c>
      <c r="M82" s="25">
        <f>G82*L82</f>
        <v>55055000</v>
      </c>
      <c r="N82" s="64" t="s">
        <v>130</v>
      </c>
    </row>
    <row r="83" spans="1:14" ht="20.25" customHeight="1">
      <c r="A83" s="39">
        <v>5</v>
      </c>
      <c r="B83" s="31" t="s">
        <v>112</v>
      </c>
      <c r="C83" s="38" t="s">
        <v>55</v>
      </c>
      <c r="D83" s="38">
        <v>68</v>
      </c>
      <c r="E83" s="31" t="s">
        <v>112</v>
      </c>
      <c r="F83" s="38" t="s">
        <v>55</v>
      </c>
      <c r="G83" s="38">
        <v>68</v>
      </c>
      <c r="H83" s="31"/>
      <c r="I83" s="38"/>
      <c r="J83" s="38"/>
      <c r="K83" s="38"/>
      <c r="L83" s="43">
        <v>560000</v>
      </c>
      <c r="M83" s="25">
        <f>G83*L83</f>
        <v>38080000</v>
      </c>
      <c r="N83" s="64" t="s">
        <v>130</v>
      </c>
    </row>
    <row r="84" spans="1:14" ht="20.25" customHeight="1">
      <c r="A84" s="39"/>
      <c r="B84" s="28" t="s">
        <v>113</v>
      </c>
      <c r="C84" s="38"/>
      <c r="D84" s="38"/>
      <c r="E84" s="28" t="s">
        <v>113</v>
      </c>
      <c r="F84" s="38"/>
      <c r="G84" s="38"/>
      <c r="H84" s="28"/>
      <c r="I84" s="38"/>
      <c r="J84" s="38"/>
      <c r="K84" s="38"/>
      <c r="L84" s="42"/>
      <c r="M84" s="25"/>
      <c r="N84" s="64"/>
    </row>
    <row r="85" spans="1:14" ht="20.25" customHeight="1">
      <c r="A85" s="39">
        <v>6</v>
      </c>
      <c r="B85" s="31" t="s">
        <v>114</v>
      </c>
      <c r="C85" s="38" t="s">
        <v>96</v>
      </c>
      <c r="D85" s="38">
        <v>5</v>
      </c>
      <c r="E85" s="31" t="s">
        <v>114</v>
      </c>
      <c r="F85" s="38" t="s">
        <v>96</v>
      </c>
      <c r="G85" s="38">
        <v>5</v>
      </c>
      <c r="H85" s="31"/>
      <c r="I85" s="38"/>
      <c r="J85" s="38"/>
      <c r="K85" s="38"/>
      <c r="L85" s="43">
        <v>18057600</v>
      </c>
      <c r="M85" s="25">
        <f>G85*L85</f>
        <v>90288000</v>
      </c>
      <c r="N85" s="64" t="s">
        <v>130</v>
      </c>
    </row>
    <row r="86" spans="1:14" ht="20.25" customHeight="1">
      <c r="A86" s="39"/>
      <c r="B86" s="28" t="s">
        <v>115</v>
      </c>
      <c r="C86" s="38"/>
      <c r="D86" s="38"/>
      <c r="E86" s="28" t="s">
        <v>115</v>
      </c>
      <c r="F86" s="38"/>
      <c r="G86" s="38"/>
      <c r="H86" s="28"/>
      <c r="I86" s="38"/>
      <c r="J86" s="38"/>
      <c r="K86" s="38"/>
      <c r="L86" s="42"/>
      <c r="M86" s="25"/>
      <c r="N86" s="64"/>
    </row>
    <row r="87" spans="1:14" ht="50.25" customHeight="1">
      <c r="A87" s="39">
        <v>7</v>
      </c>
      <c r="B87" s="31" t="s">
        <v>116</v>
      </c>
      <c r="C87" s="38" t="s">
        <v>55</v>
      </c>
      <c r="D87" s="38">
        <v>10</v>
      </c>
      <c r="E87" s="31" t="s">
        <v>116</v>
      </c>
      <c r="F87" s="38" t="s">
        <v>55</v>
      </c>
      <c r="G87" s="38">
        <v>10</v>
      </c>
      <c r="H87" s="31"/>
      <c r="I87" s="38"/>
      <c r="J87" s="38"/>
      <c r="K87" s="38"/>
      <c r="L87" s="43">
        <v>16625250</v>
      </c>
      <c r="M87" s="25">
        <f>G87*L87</f>
        <v>166252500</v>
      </c>
      <c r="N87" s="64" t="s">
        <v>130</v>
      </c>
    </row>
    <row r="88" spans="1:14" ht="21" customHeight="1">
      <c r="A88" s="39">
        <v>8</v>
      </c>
      <c r="B88" s="31" t="s">
        <v>117</v>
      </c>
      <c r="C88" s="38" t="s">
        <v>96</v>
      </c>
      <c r="D88" s="38">
        <v>1</v>
      </c>
      <c r="E88" s="31" t="s">
        <v>117</v>
      </c>
      <c r="F88" s="38" t="s">
        <v>96</v>
      </c>
      <c r="G88" s="38">
        <v>1</v>
      </c>
      <c r="H88" s="31"/>
      <c r="I88" s="38"/>
      <c r="J88" s="38"/>
      <c r="K88" s="38"/>
      <c r="L88" s="43">
        <v>60900000</v>
      </c>
      <c r="M88" s="25">
        <f>G88*L88</f>
        <v>60900000</v>
      </c>
      <c r="N88" s="64" t="s">
        <v>130</v>
      </c>
    </row>
    <row r="89" spans="1:14" ht="35.25" customHeight="1">
      <c r="A89" s="39"/>
      <c r="B89" s="27" t="s">
        <v>118</v>
      </c>
      <c r="C89" s="38"/>
      <c r="D89" s="38"/>
      <c r="E89" s="27" t="s">
        <v>118</v>
      </c>
      <c r="F89" s="38"/>
      <c r="G89" s="38"/>
      <c r="H89" s="27"/>
      <c r="I89" s="38"/>
      <c r="J89" s="38"/>
      <c r="K89" s="38"/>
      <c r="L89" s="42"/>
      <c r="M89" s="25"/>
      <c r="N89" s="64"/>
    </row>
    <row r="90" spans="1:14" ht="20.25" customHeight="1">
      <c r="A90" s="39">
        <v>9</v>
      </c>
      <c r="B90" s="31" t="s">
        <v>119</v>
      </c>
      <c r="C90" s="38" t="s">
        <v>96</v>
      </c>
      <c r="D90" s="38">
        <v>1</v>
      </c>
      <c r="E90" s="31" t="s">
        <v>119</v>
      </c>
      <c r="F90" s="38" t="s">
        <v>96</v>
      </c>
      <c r="G90" s="38">
        <v>1</v>
      </c>
      <c r="H90" s="31"/>
      <c r="I90" s="38"/>
      <c r="J90" s="38"/>
      <c r="K90" s="38"/>
      <c r="L90" s="43">
        <v>2247500</v>
      </c>
      <c r="M90" s="25">
        <f>G90*L90</f>
        <v>2247500</v>
      </c>
      <c r="N90" s="64" t="s">
        <v>130</v>
      </c>
    </row>
    <row r="91" spans="1:14" ht="20.25" customHeight="1">
      <c r="A91" s="39">
        <v>10</v>
      </c>
      <c r="B91" s="31" t="s">
        <v>120</v>
      </c>
      <c r="C91" s="38" t="s">
        <v>96</v>
      </c>
      <c r="D91" s="38">
        <v>4</v>
      </c>
      <c r="E91" s="31" t="s">
        <v>120</v>
      </c>
      <c r="F91" s="38" t="s">
        <v>96</v>
      </c>
      <c r="G91" s="38">
        <v>4</v>
      </c>
      <c r="H91" s="31"/>
      <c r="I91" s="38"/>
      <c r="J91" s="38"/>
      <c r="K91" s="38"/>
      <c r="L91" s="43">
        <v>1595000</v>
      </c>
      <c r="M91" s="25">
        <f>G91*L91</f>
        <v>6380000</v>
      </c>
      <c r="N91" s="64" t="s">
        <v>130</v>
      </c>
    </row>
    <row r="92" spans="1:14" ht="20.25" customHeight="1">
      <c r="A92" s="39">
        <v>11</v>
      </c>
      <c r="B92" s="31" t="s">
        <v>121</v>
      </c>
      <c r="C92" s="38" t="s">
        <v>96</v>
      </c>
      <c r="D92" s="38">
        <v>3</v>
      </c>
      <c r="E92" s="31" t="s">
        <v>121</v>
      </c>
      <c r="F92" s="38" t="s">
        <v>96</v>
      </c>
      <c r="G92" s="38">
        <v>3</v>
      </c>
      <c r="H92" s="31"/>
      <c r="I92" s="38"/>
      <c r="J92" s="38"/>
      <c r="K92" s="38"/>
      <c r="L92" s="43">
        <v>650000</v>
      </c>
      <c r="M92" s="25">
        <f>G92*L92</f>
        <v>1950000</v>
      </c>
      <c r="N92" s="64" t="s">
        <v>130</v>
      </c>
    </row>
    <row r="93" spans="1:14" ht="28.5" customHeight="1">
      <c r="A93" s="75"/>
      <c r="B93" s="75"/>
      <c r="C93" s="75"/>
      <c r="D93" s="74"/>
      <c r="E93" s="74"/>
      <c r="F93" s="74"/>
      <c r="G93" s="74"/>
      <c r="H93" s="76" t="s">
        <v>128</v>
      </c>
      <c r="I93" s="77"/>
      <c r="J93" s="77"/>
      <c r="K93" s="77"/>
      <c r="L93" s="78"/>
      <c r="M93" s="79">
        <f>M49+M7</f>
        <v>5974864476</v>
      </c>
      <c r="N93" s="74"/>
    </row>
  </sheetData>
  <mergeCells count="16">
    <mergeCell ref="N5:N6"/>
    <mergeCell ref="A20:A21"/>
    <mergeCell ref="B20:B21"/>
    <mergeCell ref="C20:C21"/>
    <mergeCell ref="D20:D21"/>
    <mergeCell ref="N20:N21"/>
    <mergeCell ref="A1:N1"/>
    <mergeCell ref="A2:N2"/>
    <mergeCell ref="A3:N3"/>
    <mergeCell ref="A5:A6"/>
    <mergeCell ref="B5:D5"/>
    <mergeCell ref="E5:G5"/>
    <mergeCell ref="H5:J5"/>
    <mergeCell ref="K5:K6"/>
    <mergeCell ref="L5:L6"/>
    <mergeCell ref="M5:M6"/>
  </mergeCells>
  <printOptions horizontalCentered="1"/>
  <pageMargins left="0.511811023622047" right="0.39370078740157499" top="0.78740157480314998" bottom="0.78740157480314998" header="0.511811023622047" footer="0.511811023622047"/>
  <pageSetup paperSize="9" scale="73" orientation="landscape" r:id="rId1"/>
  <headerFooter alignWithMargins="0">
    <oddFooter>&amp;R(Thiết bị) Trang &amp;P</oddFooter>
  </headerFooter>
  <rowBreaks count="1" manualBreakCount="1">
    <brk id="79" max="13" man="1"/>
  </rowBreaks>
  <colBreaks count="1" manualBreakCount="1">
    <brk id="14" max="1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E31" sqref="E31"/>
    </sheetView>
  </sheetViews>
  <sheetFormatPr defaultColWidth="9.109375" defaultRowHeight="16.8"/>
  <cols>
    <col min="1" max="1" width="9.109375" style="8"/>
    <col min="2" max="2" width="47.44140625" style="8" customWidth="1"/>
    <col min="3" max="4" width="20.6640625" style="8" customWidth="1"/>
    <col min="5" max="5" width="9.88671875" style="8" customWidth="1"/>
    <col min="6" max="16384" width="9.109375" style="8"/>
  </cols>
  <sheetData>
    <row r="2" spans="2:5">
      <c r="B2" s="14" t="s">
        <v>21</v>
      </c>
    </row>
    <row r="3" spans="2:5" ht="15" customHeight="1">
      <c r="B3" s="11" t="s">
        <v>54</v>
      </c>
      <c r="C3" s="9">
        <v>0</v>
      </c>
      <c r="D3" s="9"/>
    </row>
    <row r="4" spans="2:5" ht="15" customHeight="1">
      <c r="B4" s="11" t="s">
        <v>15</v>
      </c>
      <c r="C4" s="9">
        <v>14760257600</v>
      </c>
      <c r="D4" s="9"/>
    </row>
    <row r="5" spans="2:5" ht="15" customHeight="1">
      <c r="B5" s="11" t="s">
        <v>16</v>
      </c>
      <c r="C5" s="9">
        <v>4031780000</v>
      </c>
      <c r="D5" s="9"/>
    </row>
    <row r="6" spans="2:5" ht="15" customHeight="1">
      <c r="B6" s="11" t="s">
        <v>17</v>
      </c>
      <c r="C6" s="9">
        <v>444143105</v>
      </c>
      <c r="D6" s="9"/>
    </row>
    <row r="7" spans="2:5" ht="15" customHeight="1">
      <c r="B7" s="11" t="s">
        <v>18</v>
      </c>
      <c r="C7" s="9">
        <v>1364755294</v>
      </c>
      <c r="D7" s="9"/>
    </row>
    <row r="8" spans="2:5" ht="15" customHeight="1">
      <c r="B8" s="11" t="s">
        <v>19</v>
      </c>
      <c r="C8" s="9">
        <v>366355224</v>
      </c>
      <c r="D8" s="9">
        <f>SUM(C4:C8)</f>
        <v>20967291223</v>
      </c>
    </row>
    <row r="9" spans="2:5" ht="15" customHeight="1">
      <c r="B9" s="12" t="s">
        <v>20</v>
      </c>
      <c r="C9" s="9">
        <v>2096729122</v>
      </c>
      <c r="D9" s="9"/>
      <c r="E9" s="17">
        <f>C9/D8</f>
        <v>9.9999999985692006E-2</v>
      </c>
    </row>
    <row r="10" spans="2:5">
      <c r="C10" s="13">
        <f>SUM(C3:C9)</f>
        <v>23064020345</v>
      </c>
      <c r="D10" s="9"/>
    </row>
    <row r="11" spans="2:5">
      <c r="C11" s="9"/>
      <c r="D11" s="9"/>
    </row>
    <row r="12" spans="2:5">
      <c r="C12" s="9"/>
      <c r="D12" s="9"/>
    </row>
    <row r="13" spans="2:5">
      <c r="C13" s="9"/>
      <c r="D13" s="9"/>
    </row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43"/>
  <sheetViews>
    <sheetView topLeftCell="A10" workbookViewId="0">
      <selection activeCell="E10" sqref="E10:E11"/>
    </sheetView>
  </sheetViews>
  <sheetFormatPr defaultColWidth="9.109375" defaultRowHeight="13.8"/>
  <cols>
    <col min="1" max="2" width="9.109375" style="15"/>
    <col min="3" max="3" width="15.44140625" style="15" customWidth="1"/>
    <col min="4" max="4" width="9.109375" style="15"/>
    <col min="5" max="5" width="20.109375" style="15" customWidth="1"/>
    <col min="6" max="16384" width="9.109375" style="15"/>
  </cols>
  <sheetData>
    <row r="2" spans="1:3">
      <c r="B2" s="15" t="s">
        <v>5</v>
      </c>
    </row>
    <row r="3" spans="1:3">
      <c r="A3" s="15" t="s">
        <v>6</v>
      </c>
      <c r="C3" s="15">
        <v>319.3</v>
      </c>
    </row>
    <row r="4" spans="1:3">
      <c r="A4" s="15" t="s">
        <v>7</v>
      </c>
      <c r="C4" s="15">
        <v>196.1</v>
      </c>
    </row>
    <row r="5" spans="1:3">
      <c r="A5" s="15" t="s">
        <v>0</v>
      </c>
      <c r="C5" s="15">
        <v>363.2</v>
      </c>
    </row>
    <row r="6" spans="1:3">
      <c r="A6" s="15" t="s">
        <v>1</v>
      </c>
      <c r="C6" s="15">
        <v>363.2</v>
      </c>
    </row>
    <row r="7" spans="1:3">
      <c r="A7" s="15" t="s">
        <v>8</v>
      </c>
      <c r="C7" s="15">
        <v>363.2</v>
      </c>
    </row>
    <row r="8" spans="1:3">
      <c r="A8" s="15" t="s">
        <v>9</v>
      </c>
      <c r="C8" s="15">
        <v>192.4</v>
      </c>
    </row>
    <row r="9" spans="1:3">
      <c r="C9" s="15">
        <f>SUM(C3:C8)</f>
        <v>1797.4</v>
      </c>
    </row>
    <row r="18" spans="1:7">
      <c r="A18" s="16" t="s">
        <v>4</v>
      </c>
    </row>
    <row r="20" spans="1:7" s="3" customFormat="1">
      <c r="B20" s="10" t="s">
        <v>2</v>
      </c>
      <c r="G20" s="4"/>
    </row>
    <row r="21" spans="1:7" s="3" customFormat="1">
      <c r="C21" s="3" t="s">
        <v>3</v>
      </c>
      <c r="G21" s="4"/>
    </row>
    <row r="23" spans="1:7">
      <c r="B23" s="15">
        <v>11260.01</v>
      </c>
      <c r="C23" s="7"/>
    </row>
    <row r="24" spans="1:7">
      <c r="B24" s="15" t="s">
        <v>12</v>
      </c>
    </row>
    <row r="25" spans="1:7">
      <c r="C25" s="15" t="s">
        <v>13</v>
      </c>
    </row>
    <row r="26" spans="1:7">
      <c r="C26" s="15" t="s">
        <v>14</v>
      </c>
      <c r="E26" s="5">
        <v>6930000</v>
      </c>
    </row>
    <row r="27" spans="1:7">
      <c r="C27" s="15" t="s">
        <v>10</v>
      </c>
      <c r="E27" s="6">
        <v>5730000</v>
      </c>
    </row>
    <row r="28" spans="1:7">
      <c r="C28" s="15" t="s">
        <v>11</v>
      </c>
      <c r="E28" s="5">
        <v>450000</v>
      </c>
    </row>
    <row r="29" spans="1:7">
      <c r="E29" s="5"/>
    </row>
    <row r="30" spans="1:7">
      <c r="E30" s="5"/>
    </row>
    <row r="31" spans="1:7">
      <c r="C31" s="5">
        <v>495390000</v>
      </c>
      <c r="D31" s="15">
        <v>48</v>
      </c>
      <c r="E31" s="5">
        <f>C31*D31</f>
        <v>23778720000</v>
      </c>
    </row>
    <row r="33" spans="4:5">
      <c r="D33" s="18">
        <v>0.9</v>
      </c>
      <c r="E33" s="5">
        <f>E31*D33</f>
        <v>21400848000</v>
      </c>
    </row>
    <row r="35" spans="4:5">
      <c r="D35" s="15">
        <v>1800</v>
      </c>
      <c r="E35" s="5">
        <f>E33/D35</f>
        <v>11889360</v>
      </c>
    </row>
    <row r="37" spans="4:5">
      <c r="E37" s="5">
        <v>352530000</v>
      </c>
    </row>
    <row r="38" spans="4:5">
      <c r="E38" s="5">
        <f>E37*48</f>
        <v>16921440000</v>
      </c>
    </row>
    <row r="39" spans="4:5">
      <c r="E39" s="5">
        <f>E38/1800</f>
        <v>9400800</v>
      </c>
    </row>
    <row r="41" spans="4:5">
      <c r="D41" s="18">
        <v>0.9</v>
      </c>
      <c r="E41" s="5">
        <f>E39*D41</f>
        <v>8460720</v>
      </c>
    </row>
    <row r="42" spans="4:5">
      <c r="D42" s="18">
        <v>0.85</v>
      </c>
      <c r="E42" s="5">
        <f>E39*D42</f>
        <v>7990680</v>
      </c>
    </row>
    <row r="43" spans="4:5">
      <c r="E43" s="5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TB (ĐIỀU CHỈNH)</vt:lpstr>
      <vt:lpstr>TB BỔ SUNG</vt:lpstr>
      <vt:lpstr>LI</vt:lpstr>
      <vt:lpstr>T mức-1214 QĐ Chủ trương </vt:lpstr>
      <vt:lpstr>Tính nháp</vt:lpstr>
      <vt:lpstr>LI!Print_Area</vt:lpstr>
      <vt:lpstr>'TB BỔ SUNG'!Print_Area</vt:lpstr>
      <vt:lpstr>LI!Print_Titles</vt:lpstr>
      <vt:lpstr>'TB (ĐIỀU CHỈNH)'!Print_Titles</vt:lpstr>
      <vt:lpstr>'TB BỔ SUNG'!Print_Titles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2024-12-23T01:16:56Z</cp:lastPrinted>
  <dcterms:created xsi:type="dcterms:W3CDTF">2018-03-31T11:21:38Z</dcterms:created>
  <dcterms:modified xsi:type="dcterms:W3CDTF">2024-12-23T01:31:36Z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9945baf9ff147e1b0ef325af4c45e93.psdsxs" Id="Rfaffb2de0486476b" /></Relationships>
</file>