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0f361b64e9fc48a8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08" yWindow="-108" windowWidth="19416" windowHeight="11016"/>
  </bookViews>
  <sheets>
    <sheet name="04XLN" sheetId="5" r:id="rId1"/>
    <sheet name="05XLN" sheetId="4" r:id="rId2"/>
  </sheets>
  <calcPr calcId="144525"/>
</workbook>
</file>

<file path=xl/calcChain.xml><?xml version="1.0" encoding="utf-8"?>
<calcChain xmlns="http://schemas.openxmlformats.org/spreadsheetml/2006/main">
  <c r="G20" i="4" l="1"/>
  <c r="H20" i="4"/>
  <c r="I20" i="4"/>
  <c r="J20" i="4"/>
  <c r="K20" i="4"/>
  <c r="F20" i="4"/>
  <c r="G8" i="4"/>
  <c r="H8" i="4"/>
  <c r="I8" i="4"/>
  <c r="J8" i="4"/>
  <c r="K8" i="4"/>
  <c r="L8" i="4"/>
  <c r="F8" i="4"/>
  <c r="G9" i="4"/>
  <c r="H9" i="4"/>
  <c r="I9" i="4"/>
  <c r="J9" i="4"/>
  <c r="K9" i="4"/>
  <c r="F9" i="4"/>
  <c r="G11" i="4"/>
  <c r="H11" i="4"/>
  <c r="I11" i="4"/>
  <c r="J11" i="4"/>
  <c r="K11" i="4"/>
  <c r="F11" i="4"/>
  <c r="G15" i="4"/>
  <c r="H15" i="4"/>
  <c r="I15" i="4"/>
  <c r="J15" i="4"/>
  <c r="K15" i="4"/>
  <c r="F15" i="4"/>
  <c r="G17" i="4"/>
  <c r="H17" i="4"/>
  <c r="I17" i="4"/>
  <c r="J17" i="4"/>
  <c r="K17" i="4"/>
  <c r="F17" i="4"/>
  <c r="H17" i="5"/>
  <c r="I17" i="5"/>
  <c r="G17" i="5"/>
  <c r="H8" i="5"/>
  <c r="I8" i="5"/>
  <c r="G8" i="5"/>
  <c r="G9" i="5"/>
  <c r="G10" i="5"/>
  <c r="H11" i="5"/>
  <c r="I11" i="5"/>
  <c r="G11" i="5"/>
  <c r="H14" i="5"/>
  <c r="I14" i="5"/>
  <c r="G14" i="5"/>
  <c r="G13" i="5" s="1"/>
  <c r="G12" i="5"/>
  <c r="G16" i="5" l="1"/>
  <c r="G15" i="5"/>
  <c r="I13" i="5"/>
  <c r="H13" i="5"/>
  <c r="I19" i="4" l="1"/>
  <c r="F19" i="4"/>
  <c r="I18" i="4"/>
  <c r="F18" i="4"/>
  <c r="I9" i="5" l="1"/>
  <c r="H9" i="5"/>
  <c r="I10" i="4" l="1"/>
  <c r="F10" i="4"/>
  <c r="I14" i="4"/>
  <c r="F14" i="4"/>
  <c r="I13" i="4"/>
  <c r="F13" i="4"/>
  <c r="I12" i="4"/>
  <c r="F12" i="4"/>
  <c r="I16" i="4"/>
  <c r="F16" i="4"/>
</calcChain>
</file>

<file path=xl/sharedStrings.xml><?xml version="1.0" encoding="utf-8"?>
<sst xmlns="http://schemas.openxmlformats.org/spreadsheetml/2006/main" count="99" uniqueCount="77">
  <si>
    <t>Số tiền</t>
  </si>
  <si>
    <t xml:space="preserve">Gốc </t>
  </si>
  <si>
    <t>Lãi</t>
  </si>
  <si>
    <t>I</t>
  </si>
  <si>
    <t>Ngày vay</t>
  </si>
  <si>
    <t xml:space="preserve">Số dư nợ tại NHCS		</t>
  </si>
  <si>
    <t>Trong đó</t>
  </si>
  <si>
    <t xml:space="preserve">Số nợ đề nghị xử lý	</t>
  </si>
  <si>
    <t>Ghi chú</t>
  </si>
  <si>
    <t>Nguyễn Chí Hoàng</t>
  </si>
  <si>
    <t>Nguyễn Văn Lượm</t>
  </si>
  <si>
    <t>Đặng Văn út</t>
  </si>
  <si>
    <t>Tân Hạnh</t>
  </si>
  <si>
    <t>Long An</t>
  </si>
  <si>
    <t>Phước Hậu</t>
  </si>
  <si>
    <t>6000001052045343</t>
  </si>
  <si>
    <t>6000001052031535</t>
  </si>
  <si>
    <t>6000001052034237</t>
  </si>
  <si>
    <t>29/09/2008</t>
  </si>
  <si>
    <t>12/01/2011</t>
  </si>
  <si>
    <t>Chương trình cho vay hỗ trợ tạo việc làm, duy trì và mở rộng việc làm</t>
  </si>
  <si>
    <t>Võ Văn Út</t>
  </si>
  <si>
    <t>6600000725601380</t>
  </si>
  <si>
    <t>22/4/2023</t>
  </si>
  <si>
    <t>Mẫu số 05/XLN</t>
  </si>
  <si>
    <t>Nguyễn Công Chánh</t>
  </si>
  <si>
    <t>Phường 4</t>
  </si>
  <si>
    <t>Mẫu số 04/XLN</t>
  </si>
  <si>
    <t>Thành Lợi</t>
  </si>
  <si>
    <t>6600000719415694</t>
  </si>
  <si>
    <t>Lê Văn Giềng</t>
  </si>
  <si>
    <t>Ngày bị
 rủi ro</t>
  </si>
  <si>
    <t>Mức độ
 thiệt hại (%)</t>
  </si>
  <si>
    <t>Dư nợ</t>
  </si>
  <si>
    <t>Thời gian
 khoanh nợ (tháng)</t>
  </si>
  <si>
    <t>Nguyễn Hữu Bằng</t>
  </si>
  <si>
    <t>Thuận An</t>
  </si>
  <si>
    <t>6600000706267688</t>
  </si>
  <si>
    <t>Dương Thị Ngọc Điệp</t>
  </si>
  <si>
    <t>Đông Thuận</t>
  </si>
  <si>
    <t>6600000721725767</t>
  </si>
  <si>
    <t>06/12/2021</t>
  </si>
  <si>
    <t>Trần Huy Hoàng</t>
  </si>
  <si>
    <t>Thành Phước</t>
  </si>
  <si>
    <t>6600000721738801</t>
  </si>
  <si>
    <t>Trung Nghĩa</t>
  </si>
  <si>
    <t>Tam Bình</t>
  </si>
  <si>
    <t>Thạch Nhứt</t>
  </si>
  <si>
    <t>Loan Mỹ</t>
  </si>
  <si>
    <t>28/09/2022</t>
  </si>
  <si>
    <t>Kim Thị Tuyết</t>
  </si>
  <si>
    <t>26/09/2022</t>
  </si>
  <si>
    <t>II</t>
  </si>
  <si>
    <t>Tổng cộng</t>
  </si>
  <si>
    <t>30/9/2024</t>
  </si>
  <si>
    <t>ĐVT: Đồng</t>
  </si>
  <si>
    <r>
      <rPr>
        <b/>
        <sz val="12"/>
        <rFont val="Times New Roman"/>
        <family val="1"/>
      </rPr>
      <t>STT</t>
    </r>
  </si>
  <si>
    <r>
      <rPr>
        <b/>
        <sz val="12"/>
        <rFont val="Times New Roman"/>
        <family val="1"/>
      </rPr>
      <t>Chương trình;
Huyện, thị xã;
Họ và tên</t>
    </r>
  </si>
  <si>
    <r>
      <rPr>
        <b/>
        <sz val="12"/>
        <rFont val="Times New Roman"/>
        <family val="1"/>
      </rPr>
      <t>Địa chỉ
(Xã, phường)</t>
    </r>
  </si>
  <si>
    <r>
      <rPr>
        <b/>
        <sz val="12"/>
        <rFont val="Times New Roman"/>
        <family val="1"/>
      </rPr>
      <t>Mã món vay</t>
    </r>
  </si>
  <si>
    <r>
      <rPr>
        <b/>
        <sz val="12"/>
        <rFont val="Times New Roman"/>
        <family val="1"/>
      </rPr>
      <t xml:space="preserve">Số đề nghị xử lý			</t>
    </r>
  </si>
  <si>
    <t>A</t>
  </si>
  <si>
    <t>B</t>
  </si>
  <si>
    <t>III</t>
  </si>
  <si>
    <t>IV</t>
  </si>
  <si>
    <t>6000001052009999</t>
  </si>
  <si>
    <t>6000001052067320</t>
  </si>
  <si>
    <t>6000001052067321</t>
  </si>
  <si>
    <r>
      <t>Long Hồ</t>
    </r>
    <r>
      <rPr>
        <i/>
        <sz val="12"/>
        <rFont val="Times New Roman"/>
        <family val="1"/>
      </rPr>
      <t xml:space="preserve"> (Chuyển đổi nghề xe lôi ba gác máy)</t>
    </r>
  </si>
  <si>
    <r>
      <t xml:space="preserve">Thành phố Vĩnh Long </t>
    </r>
    <r>
      <rPr>
        <i/>
        <sz val="12"/>
        <rFont val="Times New Roman"/>
        <family val="1"/>
      </rPr>
      <t>(Chuyển đổi nghề xe lôi ba gác máy)</t>
    </r>
  </si>
  <si>
    <t>ỦY BAN NHÂN DÂN
TỈNH VĨNH LONG</t>
  </si>
  <si>
    <r>
      <t xml:space="preserve">Bình Minh </t>
    </r>
    <r>
      <rPr>
        <i/>
        <sz val="12"/>
        <color theme="1"/>
        <rFont val="Times New Roman"/>
        <family val="1"/>
      </rPr>
      <t>(Theo Quyết định số 1302/QĐ-UBND)</t>
    </r>
  </si>
  <si>
    <r>
      <t xml:space="preserve">Bình Tân </t>
    </r>
    <r>
      <rPr>
        <i/>
        <sz val="12"/>
        <color theme="1"/>
        <rFont val="Times New Roman"/>
        <family val="1"/>
      </rPr>
      <t>(Theo Quyết định số 1302/QĐ-UBND)</t>
    </r>
  </si>
  <si>
    <r>
      <t xml:space="preserve">Vũng Liêm </t>
    </r>
    <r>
      <rPr>
        <i/>
        <sz val="12"/>
        <color theme="1"/>
        <rFont val="Times New Roman"/>
        <family val="1"/>
      </rPr>
      <t>(Theo Quyết định số 295/QĐ-UBND)</t>
    </r>
  </si>
  <si>
    <t>Cho vay hộ dân tộc thiểu số đặc biệt khó khăn theo quyết định số 32/2007/QĐ-TTg ngày 05/03/2007, Quyết định số 54/2012/QĐ-TTg ngày 04/12/2012</t>
  </si>
  <si>
    <r>
      <t xml:space="preserve">DANH SÁCH KHOANH NỢ ĐỐI VỚI KHÁCH HÀNG VAY VỐN BỊ RỦI RO  DO NGUYÊN NHÂN KHÁCH QUAN
 TỪ NGUỒN VỐN NGÂN SÁCH TỈNH NĂM 2024
</t>
    </r>
    <r>
      <rPr>
        <i/>
        <sz val="12"/>
        <color theme="1"/>
        <rFont val="Times New Roman"/>
        <family val="1"/>
      </rPr>
      <t>(Kèm theo quyết định số 541/QĐ-UBND ngày 31/3/2025 của Chủ tịch UBND tỉnh Vĩnh Long)</t>
    </r>
  </si>
  <si>
    <r>
      <t xml:space="preserve">DANH SÁCH XÓA NỢ ĐỐI VỚI KHÁCH HÀNG VAY VỐN BỊ RỦI RO  DO NGUYÊN NHÂN KHÁCH QUAN
 TỪ NGUỒN VỐN NGÂN SÁCH TỈNH NĂM 2024
</t>
    </r>
    <r>
      <rPr>
        <i/>
        <sz val="12"/>
        <color theme="1"/>
        <rFont val="Times New Roman"/>
        <family val="1"/>
      </rPr>
      <t>(Kèm theo quyết định số 541/QĐ-UBND ngày 31/3/2025 của Chủ tịch UBND tỉnh Vĩnh Long)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</si>
</sst>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dd\-mm\-yy"/>
    <numFmt numFmtId="166" formatCode="dd\-mm\-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center"/>
    </xf>
    <xf numFmtId="0" fontId="6" fillId="0" borderId="0" xfId="0" applyFont="1"/>
    <xf numFmtId="0" fontId="7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quotePrefix="1" applyFont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right" vertical="center"/>
    </xf>
    <xf numFmtId="164" fontId="9" fillId="0" borderId="2" xfId="1" applyNumberFormat="1" applyFont="1" applyBorder="1" applyAlignment="1">
      <alignment horizontal="right" vertical="center"/>
    </xf>
    <xf numFmtId="0" fontId="5" fillId="0" borderId="2" xfId="0" quotePrefix="1" applyFont="1" applyBorder="1" applyAlignment="1">
      <alignment horizontal="center" vertical="center"/>
    </xf>
    <xf numFmtId="166" fontId="8" fillId="5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1" xfId="0" applyFont="1" applyBorder="1"/>
    <xf numFmtId="3" fontId="10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3" fontId="9" fillId="0" borderId="0" xfId="0" applyNumberFormat="1" applyFont="1"/>
    <xf numFmtId="3" fontId="8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166" fontId="10" fillId="5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2" xfId="0" quotePrefix="1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3" fontId="10" fillId="0" borderId="2" xfId="0" applyNumberFormat="1" applyFont="1" applyBorder="1" applyAlignment="1">
      <alignment horizontal="left" vertical="center"/>
    </xf>
    <xf numFmtId="14" fontId="9" fillId="0" borderId="2" xfId="0" quotePrefix="1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14" fontId="5" fillId="0" borderId="2" xfId="0" quotePrefix="1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0" xfId="0" applyFont="1"/>
    <xf numFmtId="0" fontId="14" fillId="0" borderId="0" xfId="0" applyFont="1"/>
    <xf numFmtId="0" fontId="8" fillId="4" borderId="2" xfId="0" applyFont="1" applyFill="1" applyBorder="1" applyAlignment="1">
      <alignment horizontal="left" vertical="center" wrapText="1"/>
    </xf>
    <xf numFmtId="0" fontId="12" fillId="5" borderId="2" xfId="0" quotePrefix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3" fontId="11" fillId="0" borderId="1" xfId="0" applyNumberFormat="1" applyFont="1" applyBorder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165" fontId="7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8" fillId="5" borderId="5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/>
    </xf>
    <xf numFmtId="0" fontId="8" fillId="5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B2" sqref="B2:J2"/>
    </sheetView>
  </sheetViews>
  <sheetFormatPr defaultColWidth="8.88671875" defaultRowHeight="15.6" x14ac:dyDescent="0.3"/>
  <cols>
    <col min="1" max="1" width="4.33203125" style="25" customWidth="1"/>
    <col min="2" max="2" width="24.6640625" style="25" bestFit="1" customWidth="1"/>
    <col min="3" max="3" width="11.5546875" style="25" bestFit="1" customWidth="1"/>
    <col min="4" max="4" width="19.109375" style="25" customWidth="1"/>
    <col min="5" max="5" width="13.109375" style="25" customWidth="1"/>
    <col min="6" max="6" width="11.6640625" style="25" customWidth="1"/>
    <col min="7" max="7" width="13.33203125" style="25" customWidth="1"/>
    <col min="8" max="8" width="12.5546875" style="25" bestFit="1" customWidth="1"/>
    <col min="9" max="12" width="11.6640625" style="25" customWidth="1"/>
    <col min="13" max="16384" width="8.88671875" style="25"/>
  </cols>
  <sheetData>
    <row r="1" spans="1:10" ht="29.4" customHeight="1" x14ac:dyDescent="0.3">
      <c r="A1" s="65" t="s">
        <v>70</v>
      </c>
      <c r="B1" s="66"/>
      <c r="C1" s="66"/>
      <c r="I1" s="66" t="s">
        <v>27</v>
      </c>
      <c r="J1" s="66"/>
    </row>
    <row r="2" spans="1:10" s="29" customFormat="1" ht="54.6" customHeight="1" x14ac:dyDescent="0.3">
      <c r="B2" s="69" t="s">
        <v>75</v>
      </c>
      <c r="C2" s="70"/>
      <c r="D2" s="70"/>
      <c r="E2" s="70"/>
      <c r="F2" s="70"/>
      <c r="G2" s="70"/>
      <c r="H2" s="70"/>
      <c r="I2" s="70"/>
      <c r="J2" s="70"/>
    </row>
    <row r="3" spans="1:10" ht="17.399999999999999" customHeight="1" x14ac:dyDescent="0.3">
      <c r="A3" s="29"/>
      <c r="B3" s="5"/>
      <c r="C3" s="6"/>
      <c r="D3" s="6"/>
      <c r="E3" s="6"/>
      <c r="F3" s="6"/>
      <c r="G3" s="6"/>
      <c r="H3" s="6"/>
      <c r="I3" s="75" t="s">
        <v>55</v>
      </c>
      <c r="J3" s="75"/>
    </row>
    <row r="4" spans="1:10" s="10" customFormat="1" x14ac:dyDescent="0.3">
      <c r="A4" s="67" t="s">
        <v>56</v>
      </c>
      <c r="B4" s="67" t="s">
        <v>57</v>
      </c>
      <c r="C4" s="67" t="s">
        <v>58</v>
      </c>
      <c r="D4" s="67" t="s">
        <v>59</v>
      </c>
      <c r="E4" s="68" t="s">
        <v>31</v>
      </c>
      <c r="F4" s="71" t="s">
        <v>32</v>
      </c>
      <c r="G4" s="67" t="s">
        <v>60</v>
      </c>
      <c r="H4" s="67"/>
      <c r="I4" s="67"/>
      <c r="J4" s="67"/>
    </row>
    <row r="5" spans="1:10" s="10" customFormat="1" ht="20.399999999999999" customHeight="1" x14ac:dyDescent="0.3">
      <c r="A5" s="67"/>
      <c r="B5" s="67"/>
      <c r="C5" s="67"/>
      <c r="D5" s="67"/>
      <c r="E5" s="68"/>
      <c r="F5" s="67"/>
      <c r="G5" s="72" t="s">
        <v>0</v>
      </c>
      <c r="H5" s="72" t="s">
        <v>33</v>
      </c>
      <c r="I5" s="72"/>
      <c r="J5" s="73" t="s">
        <v>34</v>
      </c>
    </row>
    <row r="6" spans="1:10" s="10" customFormat="1" ht="27" customHeight="1" x14ac:dyDescent="0.3">
      <c r="A6" s="67"/>
      <c r="B6" s="67"/>
      <c r="C6" s="67"/>
      <c r="D6" s="67"/>
      <c r="E6" s="68"/>
      <c r="F6" s="67"/>
      <c r="G6" s="72"/>
      <c r="H6" s="8" t="s">
        <v>1</v>
      </c>
      <c r="I6" s="8" t="s">
        <v>2</v>
      </c>
      <c r="J6" s="72"/>
    </row>
    <row r="7" spans="1:10" s="60" customFormat="1" ht="12" x14ac:dyDescent="0.2">
      <c r="A7" s="1">
        <v>1</v>
      </c>
      <c r="B7" s="2">
        <v>2</v>
      </c>
      <c r="C7" s="2">
        <v>3</v>
      </c>
      <c r="D7" s="1">
        <v>4</v>
      </c>
      <c r="E7" s="2">
        <v>5</v>
      </c>
      <c r="F7" s="2">
        <v>6</v>
      </c>
      <c r="G7" s="1">
        <v>7</v>
      </c>
      <c r="H7" s="2">
        <v>8</v>
      </c>
      <c r="I7" s="2">
        <v>9</v>
      </c>
      <c r="J7" s="1">
        <v>10</v>
      </c>
    </row>
    <row r="8" spans="1:10" s="10" customFormat="1" ht="22.2" customHeight="1" x14ac:dyDescent="0.3">
      <c r="A8" s="8" t="s">
        <v>61</v>
      </c>
      <c r="B8" s="7" t="s">
        <v>20</v>
      </c>
      <c r="C8" s="8"/>
      <c r="D8" s="8"/>
      <c r="E8" s="13"/>
      <c r="F8" s="8"/>
      <c r="G8" s="9">
        <f>G9+G11</f>
        <v>26562022</v>
      </c>
      <c r="H8" s="9">
        <f t="shared" ref="H8:I8" si="0">H9+H11</f>
        <v>20000000</v>
      </c>
      <c r="I8" s="9">
        <f t="shared" si="0"/>
        <v>6562022</v>
      </c>
      <c r="J8" s="8"/>
    </row>
    <row r="9" spans="1:10" s="10" customFormat="1" ht="22.2" customHeight="1" x14ac:dyDescent="0.3">
      <c r="A9" s="8" t="s">
        <v>3</v>
      </c>
      <c r="B9" s="7" t="s">
        <v>71</v>
      </c>
      <c r="C9" s="8"/>
      <c r="D9" s="8"/>
      <c r="E9" s="13"/>
      <c r="F9" s="8"/>
      <c r="G9" s="9">
        <f>SUM(G10:G10)</f>
        <v>20240882</v>
      </c>
      <c r="H9" s="9">
        <f>SUM(H10:H10)</f>
        <v>15000000</v>
      </c>
      <c r="I9" s="9">
        <f>SUM(I10:I10)</f>
        <v>5240882</v>
      </c>
      <c r="J9" s="8"/>
    </row>
    <row r="10" spans="1:10" s="43" customFormat="1" ht="22.2" customHeight="1" x14ac:dyDescent="0.3">
      <c r="A10" s="14">
        <v>1</v>
      </c>
      <c r="B10" s="15" t="s">
        <v>35</v>
      </c>
      <c r="C10" s="14" t="s">
        <v>36</v>
      </c>
      <c r="D10" s="16" t="s">
        <v>37</v>
      </c>
      <c r="E10" s="17">
        <v>45251</v>
      </c>
      <c r="F10" s="18">
        <v>75</v>
      </c>
      <c r="G10" s="19">
        <f>H10+I10</f>
        <v>20240882</v>
      </c>
      <c r="H10" s="20">
        <v>15000000</v>
      </c>
      <c r="I10" s="20">
        <v>5240882</v>
      </c>
      <c r="J10" s="14">
        <v>36</v>
      </c>
    </row>
    <row r="11" spans="1:10" s="10" customFormat="1" ht="22.2" customHeight="1" x14ac:dyDescent="0.3">
      <c r="A11" s="8" t="s">
        <v>52</v>
      </c>
      <c r="B11" s="7" t="s">
        <v>72</v>
      </c>
      <c r="C11" s="8"/>
      <c r="D11" s="21"/>
      <c r="E11" s="22"/>
      <c r="F11" s="23"/>
      <c r="G11" s="9">
        <f>G12</f>
        <v>6321140</v>
      </c>
      <c r="H11" s="9">
        <f t="shared" ref="H11:I11" si="1">H12</f>
        <v>5000000</v>
      </c>
      <c r="I11" s="9">
        <f t="shared" si="1"/>
        <v>1321140</v>
      </c>
      <c r="J11" s="8"/>
    </row>
    <row r="12" spans="1:10" s="43" customFormat="1" ht="22.2" customHeight="1" x14ac:dyDescent="0.3">
      <c r="A12" s="14">
        <v>1</v>
      </c>
      <c r="B12" s="15" t="s">
        <v>30</v>
      </c>
      <c r="C12" s="14" t="s">
        <v>28</v>
      </c>
      <c r="D12" s="14" t="s">
        <v>29</v>
      </c>
      <c r="E12" s="17" t="s">
        <v>54</v>
      </c>
      <c r="F12" s="18">
        <v>0</v>
      </c>
      <c r="G12" s="19">
        <f>+H12+I12</f>
        <v>6321140</v>
      </c>
      <c r="H12" s="20">
        <v>5000000</v>
      </c>
      <c r="I12" s="20">
        <v>1321140</v>
      </c>
      <c r="J12" s="14">
        <v>36</v>
      </c>
    </row>
    <row r="13" spans="1:10" s="10" customFormat="1" ht="56.25" customHeight="1" x14ac:dyDescent="0.3">
      <c r="A13" s="8" t="s">
        <v>62</v>
      </c>
      <c r="B13" s="76" t="s">
        <v>74</v>
      </c>
      <c r="C13" s="77"/>
      <c r="D13" s="77"/>
      <c r="E13" s="78"/>
      <c r="F13" s="23"/>
      <c r="G13" s="9">
        <f>G14</f>
        <v>10000000</v>
      </c>
      <c r="H13" s="9">
        <f t="shared" ref="H13:I13" si="2">H14</f>
        <v>10000000</v>
      </c>
      <c r="I13" s="9">
        <f t="shared" si="2"/>
        <v>0</v>
      </c>
      <c r="J13" s="8"/>
    </row>
    <row r="14" spans="1:10" s="10" customFormat="1" ht="18.600000000000001" customHeight="1" x14ac:dyDescent="0.3">
      <c r="A14" s="8" t="s">
        <v>3</v>
      </c>
      <c r="B14" s="37" t="s">
        <v>46</v>
      </c>
      <c r="C14" s="37"/>
      <c r="D14" s="8"/>
      <c r="E14" s="36"/>
      <c r="F14" s="23"/>
      <c r="G14" s="9">
        <f>SUM(G15:G16)</f>
        <v>10000000</v>
      </c>
      <c r="H14" s="9">
        <f t="shared" ref="H14:I14" si="3">SUM(H15:H16)</f>
        <v>10000000</v>
      </c>
      <c r="I14" s="9">
        <f t="shared" si="3"/>
        <v>0</v>
      </c>
      <c r="J14" s="8"/>
    </row>
    <row r="15" spans="1:10" s="43" customFormat="1" ht="18.600000000000001" customHeight="1" x14ac:dyDescent="0.3">
      <c r="A15" s="14">
        <v>1</v>
      </c>
      <c r="B15" s="38" t="s">
        <v>47</v>
      </c>
      <c r="C15" s="39" t="s">
        <v>48</v>
      </c>
      <c r="D15" s="62" t="s">
        <v>66</v>
      </c>
      <c r="E15" s="40" t="s">
        <v>49</v>
      </c>
      <c r="F15" s="41">
        <v>100</v>
      </c>
      <c r="G15" s="19">
        <f>H15+I15</f>
        <v>5000000</v>
      </c>
      <c r="H15" s="42">
        <v>5000000</v>
      </c>
      <c r="I15" s="42">
        <v>0</v>
      </c>
      <c r="J15" s="39">
        <v>36</v>
      </c>
    </row>
    <row r="16" spans="1:10" s="43" customFormat="1" ht="18.600000000000001" customHeight="1" x14ac:dyDescent="0.3">
      <c r="A16" s="14">
        <v>2</v>
      </c>
      <c r="B16" s="38" t="s">
        <v>50</v>
      </c>
      <c r="C16" s="39" t="s">
        <v>48</v>
      </c>
      <c r="D16" s="62" t="s">
        <v>67</v>
      </c>
      <c r="E16" s="40" t="s">
        <v>51</v>
      </c>
      <c r="F16" s="41">
        <v>100</v>
      </c>
      <c r="G16" s="19">
        <f>H16+I16</f>
        <v>5000000</v>
      </c>
      <c r="H16" s="42">
        <v>5000000</v>
      </c>
      <c r="I16" s="42">
        <v>0</v>
      </c>
      <c r="J16" s="39">
        <v>36</v>
      </c>
    </row>
    <row r="17" spans="1:19" s="10" customFormat="1" ht="18.600000000000001" customHeight="1" x14ac:dyDescent="0.3">
      <c r="A17" s="79" t="s">
        <v>53</v>
      </c>
      <c r="B17" s="80"/>
      <c r="C17" s="11"/>
      <c r="D17" s="11"/>
      <c r="E17" s="22"/>
      <c r="F17" s="12"/>
      <c r="G17" s="9">
        <f>G8+G13</f>
        <v>36562022</v>
      </c>
      <c r="H17" s="9">
        <f t="shared" ref="H17:I17" si="4">H8+H13</f>
        <v>30000000</v>
      </c>
      <c r="I17" s="9">
        <f t="shared" si="4"/>
        <v>6562022</v>
      </c>
      <c r="J17" s="11"/>
    </row>
    <row r="18" spans="1:19" ht="20.399999999999999" customHeight="1" x14ac:dyDescent="0.25">
      <c r="A18" s="26"/>
      <c r="B18" s="29"/>
      <c r="C18" s="29"/>
      <c r="D18" s="29"/>
      <c r="E18" s="31"/>
      <c r="F18" s="30"/>
      <c r="G18" s="74"/>
      <c r="H18" s="74"/>
      <c r="I18" s="74"/>
      <c r="J18" s="74"/>
      <c r="K18" s="64"/>
      <c r="L18" s="64"/>
      <c r="P18" s="32"/>
      <c r="Q18" s="32"/>
      <c r="R18" s="32"/>
      <c r="S18" s="32"/>
    </row>
    <row r="19" spans="1:19" s="4" customFormat="1" ht="21.6" customHeight="1" x14ac:dyDescent="0.25">
      <c r="A19" s="6"/>
      <c r="B19" s="6"/>
      <c r="C19" s="6"/>
      <c r="D19" s="63"/>
      <c r="E19" s="63"/>
      <c r="F19" s="63"/>
      <c r="G19" s="69"/>
      <c r="H19" s="69"/>
      <c r="I19" s="69"/>
      <c r="J19" s="69"/>
      <c r="K19" s="63"/>
      <c r="L19" s="63"/>
      <c r="P19" s="34"/>
      <c r="Q19" s="34"/>
      <c r="R19" s="34"/>
      <c r="S19" s="34"/>
    </row>
  </sheetData>
  <mergeCells count="18">
    <mergeCell ref="G19:J19"/>
    <mergeCell ref="B2:J2"/>
    <mergeCell ref="F4:F6"/>
    <mergeCell ref="G4:J4"/>
    <mergeCell ref="G5:G6"/>
    <mergeCell ref="H5:I5"/>
    <mergeCell ref="J5:J6"/>
    <mergeCell ref="G18:J18"/>
    <mergeCell ref="I3:J3"/>
    <mergeCell ref="B13:E13"/>
    <mergeCell ref="A17:B17"/>
    <mergeCell ref="A1:C1"/>
    <mergeCell ref="I1:J1"/>
    <mergeCell ref="A4:A6"/>
    <mergeCell ref="B4:B6"/>
    <mergeCell ref="C4:C6"/>
    <mergeCell ref="D4:D6"/>
    <mergeCell ref="E4:E6"/>
  </mergeCells>
  <pageMargins left="0.35433070866141736" right="0.19685039370078741" top="0.55118110236220474" bottom="0.3149606299212598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A2" sqref="A2:L2"/>
    </sheetView>
  </sheetViews>
  <sheetFormatPr defaultColWidth="8.88671875" defaultRowHeight="15.6" x14ac:dyDescent="0.3"/>
  <cols>
    <col min="1" max="1" width="5" style="35" customWidth="1"/>
    <col min="2" max="2" width="21.6640625" style="25" customWidth="1"/>
    <col min="3" max="3" width="13.5546875" style="25" customWidth="1"/>
    <col min="4" max="4" width="20.5546875" style="25" customWidth="1"/>
    <col min="5" max="5" width="11.33203125" style="24" bestFit="1" customWidth="1"/>
    <col min="6" max="7" width="12.33203125" style="25" bestFit="1" customWidth="1"/>
    <col min="8" max="8" width="11.109375" style="25" bestFit="1" customWidth="1"/>
    <col min="9" max="10" width="12.33203125" style="25" bestFit="1" customWidth="1"/>
    <col min="11" max="12" width="11.6640625" style="25" customWidth="1"/>
    <col min="13" max="16384" width="8.88671875" style="25"/>
  </cols>
  <sheetData>
    <row r="1" spans="1:12" ht="29.4" customHeight="1" x14ac:dyDescent="0.3">
      <c r="A1" s="90" t="s">
        <v>70</v>
      </c>
      <c r="B1" s="91"/>
      <c r="C1" s="91"/>
      <c r="K1" s="92" t="s">
        <v>24</v>
      </c>
      <c r="L1" s="92"/>
    </row>
    <row r="2" spans="1:12" ht="51.6" customHeight="1" x14ac:dyDescent="0.3">
      <c r="A2" s="69" t="s">
        <v>76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7.399999999999999" customHeight="1" x14ac:dyDescent="0.3">
      <c r="A3" s="26"/>
      <c r="B3" s="5"/>
      <c r="C3" s="6"/>
      <c r="D3" s="6"/>
      <c r="E3" s="6"/>
      <c r="F3" s="6"/>
      <c r="G3" s="6"/>
      <c r="H3" s="6"/>
      <c r="J3" s="58"/>
      <c r="K3" s="95" t="s">
        <v>55</v>
      </c>
      <c r="L3" s="95"/>
    </row>
    <row r="4" spans="1:12" s="59" customFormat="1" ht="22.2" customHeight="1" x14ac:dyDescent="0.3">
      <c r="A4" s="93" t="s">
        <v>56</v>
      </c>
      <c r="B4" s="93" t="s">
        <v>57</v>
      </c>
      <c r="C4" s="93" t="s">
        <v>58</v>
      </c>
      <c r="D4" s="93" t="s">
        <v>59</v>
      </c>
      <c r="E4" s="94" t="s">
        <v>4</v>
      </c>
      <c r="F4" s="83" t="s">
        <v>5</v>
      </c>
      <c r="G4" s="83"/>
      <c r="H4" s="83"/>
      <c r="I4" s="83" t="s">
        <v>7</v>
      </c>
      <c r="J4" s="83"/>
      <c r="K4" s="83"/>
      <c r="L4" s="72" t="s">
        <v>8</v>
      </c>
    </row>
    <row r="5" spans="1:12" s="59" customFormat="1" ht="16.95" customHeight="1" x14ac:dyDescent="0.3">
      <c r="A5" s="93"/>
      <c r="B5" s="93"/>
      <c r="C5" s="93"/>
      <c r="D5" s="93"/>
      <c r="E5" s="94"/>
      <c r="F5" s="72" t="s">
        <v>0</v>
      </c>
      <c r="G5" s="72" t="s">
        <v>6</v>
      </c>
      <c r="H5" s="72"/>
      <c r="I5" s="72" t="s">
        <v>0</v>
      </c>
      <c r="J5" s="72" t="s">
        <v>6</v>
      </c>
      <c r="K5" s="72"/>
      <c r="L5" s="72"/>
    </row>
    <row r="6" spans="1:12" s="59" customFormat="1" ht="18.600000000000001" customHeight="1" x14ac:dyDescent="0.3">
      <c r="A6" s="93"/>
      <c r="B6" s="93"/>
      <c r="C6" s="93"/>
      <c r="D6" s="93"/>
      <c r="E6" s="94"/>
      <c r="F6" s="72"/>
      <c r="G6" s="8" t="s">
        <v>1</v>
      </c>
      <c r="H6" s="8" t="s">
        <v>2</v>
      </c>
      <c r="I6" s="72"/>
      <c r="J6" s="8" t="s">
        <v>1</v>
      </c>
      <c r="K6" s="8" t="s">
        <v>2</v>
      </c>
      <c r="L6" s="72"/>
    </row>
    <row r="7" spans="1:12" s="3" customFormat="1" ht="12" x14ac:dyDescent="0.2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</row>
    <row r="8" spans="1:12" ht="21" customHeight="1" x14ac:dyDescent="0.3">
      <c r="A8" s="8"/>
      <c r="B8" s="82" t="s">
        <v>20</v>
      </c>
      <c r="C8" s="82"/>
      <c r="D8" s="82"/>
      <c r="E8" s="82"/>
      <c r="F8" s="27">
        <f>F9+F11+F15+F17</f>
        <v>203650822</v>
      </c>
      <c r="G8" s="27">
        <f t="shared" ref="G8:L8" si="0">G9+G11+G15+G17</f>
        <v>186504251</v>
      </c>
      <c r="H8" s="27">
        <f t="shared" si="0"/>
        <v>17146571</v>
      </c>
      <c r="I8" s="27">
        <f t="shared" si="0"/>
        <v>203694219</v>
      </c>
      <c r="J8" s="27">
        <f t="shared" si="0"/>
        <v>186504251</v>
      </c>
      <c r="K8" s="27">
        <f t="shared" si="0"/>
        <v>17189968</v>
      </c>
      <c r="L8" s="27">
        <f t="shared" si="0"/>
        <v>0</v>
      </c>
    </row>
    <row r="9" spans="1:12" s="59" customFormat="1" ht="21" customHeight="1" x14ac:dyDescent="0.3">
      <c r="A9" s="8" t="s">
        <v>3</v>
      </c>
      <c r="B9" s="84" t="s">
        <v>69</v>
      </c>
      <c r="C9" s="85"/>
      <c r="D9" s="86"/>
      <c r="E9" s="8"/>
      <c r="F9" s="27">
        <f>F10</f>
        <v>24006668</v>
      </c>
      <c r="G9" s="27">
        <f t="shared" ref="G9:K9" si="1">G10</f>
        <v>24000000</v>
      </c>
      <c r="H9" s="27">
        <f t="shared" si="1"/>
        <v>6668</v>
      </c>
      <c r="I9" s="27">
        <f t="shared" si="1"/>
        <v>24006668</v>
      </c>
      <c r="J9" s="27">
        <f t="shared" si="1"/>
        <v>24000000</v>
      </c>
      <c r="K9" s="27">
        <f t="shared" si="1"/>
        <v>6668</v>
      </c>
      <c r="L9" s="52"/>
    </row>
    <row r="10" spans="1:12" s="44" customFormat="1" ht="21" customHeight="1" x14ac:dyDescent="0.3">
      <c r="A10" s="14">
        <v>1</v>
      </c>
      <c r="B10" s="45" t="s">
        <v>25</v>
      </c>
      <c r="C10" s="45" t="s">
        <v>26</v>
      </c>
      <c r="D10" s="46" t="s">
        <v>65</v>
      </c>
      <c r="E10" s="47">
        <v>39731</v>
      </c>
      <c r="F10" s="28">
        <f>G10+H10</f>
        <v>24006668</v>
      </c>
      <c r="G10" s="28">
        <v>24000000</v>
      </c>
      <c r="H10" s="28">
        <v>6668</v>
      </c>
      <c r="I10" s="28">
        <f>J10+K10</f>
        <v>24006668</v>
      </c>
      <c r="J10" s="28">
        <v>24000000</v>
      </c>
      <c r="K10" s="28">
        <v>6668</v>
      </c>
      <c r="L10" s="53"/>
    </row>
    <row r="11" spans="1:12" ht="21" customHeight="1" x14ac:dyDescent="0.3">
      <c r="A11" s="8" t="s">
        <v>52</v>
      </c>
      <c r="B11" s="87" t="s">
        <v>68</v>
      </c>
      <c r="C11" s="88"/>
      <c r="D11" s="89"/>
      <c r="E11" s="61"/>
      <c r="F11" s="27">
        <f>SUM(F12:F14)</f>
        <v>34504251</v>
      </c>
      <c r="G11" s="27">
        <f t="shared" ref="G11:K11" si="2">SUM(G12:G14)</f>
        <v>34504251</v>
      </c>
      <c r="H11" s="27">
        <f t="shared" si="2"/>
        <v>0</v>
      </c>
      <c r="I11" s="27">
        <f t="shared" si="2"/>
        <v>34504251</v>
      </c>
      <c r="J11" s="27">
        <f t="shared" si="2"/>
        <v>34504251</v>
      </c>
      <c r="K11" s="27">
        <f t="shared" si="2"/>
        <v>0</v>
      </c>
      <c r="L11" s="51"/>
    </row>
    <row r="12" spans="1:12" s="59" customFormat="1" ht="21" customHeight="1" x14ac:dyDescent="0.3">
      <c r="A12" s="14">
        <v>1</v>
      </c>
      <c r="B12" s="45" t="s">
        <v>9</v>
      </c>
      <c r="C12" s="45" t="s">
        <v>12</v>
      </c>
      <c r="D12" s="45" t="s">
        <v>15</v>
      </c>
      <c r="E12" s="45" t="s">
        <v>18</v>
      </c>
      <c r="F12" s="54">
        <f>G12+H12</f>
        <v>17000000</v>
      </c>
      <c r="G12" s="54">
        <v>17000000</v>
      </c>
      <c r="H12" s="54"/>
      <c r="I12" s="54">
        <f>J12+K12</f>
        <v>17000000</v>
      </c>
      <c r="J12" s="54">
        <v>17000000</v>
      </c>
      <c r="K12" s="54">
        <v>0</v>
      </c>
      <c r="L12" s="55"/>
    </row>
    <row r="13" spans="1:12" s="59" customFormat="1" ht="21" customHeight="1" x14ac:dyDescent="0.3">
      <c r="A13" s="14">
        <v>2</v>
      </c>
      <c r="B13" s="45" t="s">
        <v>10</v>
      </c>
      <c r="C13" s="45" t="s">
        <v>13</v>
      </c>
      <c r="D13" s="45" t="s">
        <v>16</v>
      </c>
      <c r="E13" s="45" t="s">
        <v>18</v>
      </c>
      <c r="F13" s="54">
        <f t="shared" ref="F13:F14" si="3">G13+H13</f>
        <v>5200000</v>
      </c>
      <c r="G13" s="54">
        <v>5200000</v>
      </c>
      <c r="H13" s="54"/>
      <c r="I13" s="54">
        <f t="shared" ref="I13:I14" si="4">J13+K13</f>
        <v>5200000</v>
      </c>
      <c r="J13" s="54">
        <v>5200000</v>
      </c>
      <c r="K13" s="54">
        <v>0</v>
      </c>
      <c r="L13" s="55"/>
    </row>
    <row r="14" spans="1:12" ht="21" customHeight="1" x14ac:dyDescent="0.3">
      <c r="A14" s="14">
        <v>3</v>
      </c>
      <c r="B14" s="45" t="s">
        <v>11</v>
      </c>
      <c r="C14" s="45" t="s">
        <v>14</v>
      </c>
      <c r="D14" s="45" t="s">
        <v>17</v>
      </c>
      <c r="E14" s="45" t="s">
        <v>19</v>
      </c>
      <c r="F14" s="54">
        <f t="shared" si="3"/>
        <v>12304251</v>
      </c>
      <c r="G14" s="54">
        <v>12304251</v>
      </c>
      <c r="H14" s="54"/>
      <c r="I14" s="54">
        <f t="shared" si="4"/>
        <v>12304251</v>
      </c>
      <c r="J14" s="54">
        <v>12304251</v>
      </c>
      <c r="K14" s="54">
        <v>0</v>
      </c>
      <c r="L14" s="56"/>
    </row>
    <row r="15" spans="1:12" s="59" customFormat="1" ht="21" customHeight="1" x14ac:dyDescent="0.3">
      <c r="A15" s="8" t="s">
        <v>63</v>
      </c>
      <c r="B15" s="48" t="s">
        <v>73</v>
      </c>
      <c r="C15" s="48"/>
      <c r="D15" s="48"/>
      <c r="E15" s="48"/>
      <c r="F15" s="27">
        <f>F16</f>
        <v>54366794</v>
      </c>
      <c r="G15" s="27">
        <f t="shared" ref="G15:K15" si="5">G16</f>
        <v>50000000</v>
      </c>
      <c r="H15" s="27">
        <f t="shared" si="5"/>
        <v>4366794</v>
      </c>
      <c r="I15" s="27">
        <f t="shared" si="5"/>
        <v>54410191</v>
      </c>
      <c r="J15" s="27">
        <f t="shared" si="5"/>
        <v>50000000</v>
      </c>
      <c r="K15" s="27">
        <f t="shared" si="5"/>
        <v>4410191</v>
      </c>
      <c r="L15" s="52"/>
    </row>
    <row r="16" spans="1:12" s="59" customFormat="1" ht="21" customHeight="1" x14ac:dyDescent="0.3">
      <c r="A16" s="14">
        <v>1</v>
      </c>
      <c r="B16" s="45" t="s">
        <v>21</v>
      </c>
      <c r="C16" s="45" t="s">
        <v>45</v>
      </c>
      <c r="D16" s="46" t="s">
        <v>22</v>
      </c>
      <c r="E16" s="45" t="s">
        <v>23</v>
      </c>
      <c r="F16" s="28">
        <f>G16+H16</f>
        <v>54366794</v>
      </c>
      <c r="G16" s="28">
        <v>50000000</v>
      </c>
      <c r="H16" s="28">
        <v>4366794</v>
      </c>
      <c r="I16" s="28">
        <f>J16+K16</f>
        <v>54410191</v>
      </c>
      <c r="J16" s="28">
        <v>50000000</v>
      </c>
      <c r="K16" s="54">
        <v>4410191</v>
      </c>
      <c r="L16" s="51"/>
    </row>
    <row r="17" spans="1:19" s="10" customFormat="1" ht="21" customHeight="1" x14ac:dyDescent="0.3">
      <c r="A17" s="8" t="s">
        <v>64</v>
      </c>
      <c r="B17" s="48" t="s">
        <v>71</v>
      </c>
      <c r="C17" s="45"/>
      <c r="D17" s="49"/>
      <c r="E17" s="48"/>
      <c r="F17" s="27">
        <f>SUM(F18:F19)</f>
        <v>90773109</v>
      </c>
      <c r="G17" s="27">
        <f t="shared" ref="G17:K17" si="6">SUM(G18:G19)</f>
        <v>78000000</v>
      </c>
      <c r="H17" s="27">
        <f t="shared" si="6"/>
        <v>12773109</v>
      </c>
      <c r="I17" s="27">
        <f t="shared" si="6"/>
        <v>90773109</v>
      </c>
      <c r="J17" s="27">
        <f t="shared" si="6"/>
        <v>78000000</v>
      </c>
      <c r="K17" s="27">
        <f t="shared" si="6"/>
        <v>12773109</v>
      </c>
      <c r="L17" s="52"/>
    </row>
    <row r="18" spans="1:19" s="10" customFormat="1" ht="21" customHeight="1" x14ac:dyDescent="0.3">
      <c r="A18" s="14">
        <v>1</v>
      </c>
      <c r="B18" s="45" t="s">
        <v>38</v>
      </c>
      <c r="C18" s="45" t="s">
        <v>39</v>
      </c>
      <c r="D18" s="46" t="s">
        <v>40</v>
      </c>
      <c r="E18" s="50" t="s">
        <v>41</v>
      </c>
      <c r="F18" s="28">
        <f>G18+H18</f>
        <v>54520840</v>
      </c>
      <c r="G18" s="28">
        <v>48000000</v>
      </c>
      <c r="H18" s="28">
        <v>6520840</v>
      </c>
      <c r="I18" s="28">
        <f>J18+K18</f>
        <v>54520840</v>
      </c>
      <c r="J18" s="28">
        <v>48000000</v>
      </c>
      <c r="K18" s="28">
        <v>6520840</v>
      </c>
      <c r="L18" s="52"/>
    </row>
    <row r="19" spans="1:19" s="43" customFormat="1" ht="21" customHeight="1" x14ac:dyDescent="0.3">
      <c r="A19" s="14">
        <v>2</v>
      </c>
      <c r="B19" s="45" t="s">
        <v>42</v>
      </c>
      <c r="C19" s="45" t="s">
        <v>43</v>
      </c>
      <c r="D19" s="45" t="s">
        <v>44</v>
      </c>
      <c r="E19" s="50" t="s">
        <v>41</v>
      </c>
      <c r="F19" s="28">
        <f>G19+H19</f>
        <v>36252269</v>
      </c>
      <c r="G19" s="28">
        <v>30000000</v>
      </c>
      <c r="H19" s="28">
        <v>6252269</v>
      </c>
      <c r="I19" s="28">
        <f>J19+K19</f>
        <v>36252269</v>
      </c>
      <c r="J19" s="28">
        <v>30000000</v>
      </c>
      <c r="K19" s="28">
        <v>6252269</v>
      </c>
      <c r="L19" s="51"/>
    </row>
    <row r="20" spans="1:19" s="10" customFormat="1" ht="22.95" customHeight="1" x14ac:dyDescent="0.3">
      <c r="A20" s="72" t="s">
        <v>53</v>
      </c>
      <c r="B20" s="72"/>
      <c r="C20" s="48"/>
      <c r="D20" s="48"/>
      <c r="E20" s="57"/>
      <c r="F20" s="27">
        <f>F8</f>
        <v>203650822</v>
      </c>
      <c r="G20" s="27">
        <f t="shared" ref="G20:K20" si="7">G8</f>
        <v>186504251</v>
      </c>
      <c r="H20" s="27">
        <f t="shared" si="7"/>
        <v>17146571</v>
      </c>
      <c r="I20" s="27">
        <f t="shared" si="7"/>
        <v>203694219</v>
      </c>
      <c r="J20" s="27">
        <f t="shared" si="7"/>
        <v>186504251</v>
      </c>
      <c r="K20" s="27">
        <f t="shared" si="7"/>
        <v>17189968</v>
      </c>
      <c r="L20" s="27"/>
    </row>
    <row r="21" spans="1:19" ht="16.2" customHeight="1" x14ac:dyDescent="0.25">
      <c r="A21" s="26"/>
      <c r="B21" s="29"/>
      <c r="C21" s="29"/>
      <c r="D21" s="29"/>
      <c r="E21" s="31"/>
      <c r="F21" s="30"/>
      <c r="G21" s="30"/>
      <c r="H21" s="30"/>
      <c r="I21" s="81"/>
      <c r="J21" s="81"/>
      <c r="K21" s="81"/>
      <c r="L21" s="81"/>
      <c r="P21" s="32"/>
      <c r="Q21" s="32"/>
      <c r="R21" s="32"/>
      <c r="S21" s="32"/>
    </row>
    <row r="22" spans="1:19" s="4" customFormat="1" ht="32.4" customHeight="1" x14ac:dyDescent="0.25">
      <c r="A22" s="6"/>
      <c r="B22" s="70"/>
      <c r="C22" s="70"/>
      <c r="D22" s="70"/>
      <c r="E22" s="70"/>
      <c r="F22" s="70"/>
      <c r="G22" s="70"/>
      <c r="H22" s="33"/>
      <c r="I22" s="69"/>
      <c r="J22" s="70"/>
      <c r="K22" s="70"/>
      <c r="L22" s="70"/>
      <c r="P22" s="34"/>
      <c r="Q22" s="34"/>
      <c r="R22" s="34"/>
      <c r="S22" s="34"/>
    </row>
    <row r="26" spans="1:19" x14ac:dyDescent="0.3">
      <c r="I26" s="32"/>
      <c r="J26" s="32"/>
      <c r="K26" s="32"/>
    </row>
    <row r="27" spans="1:19" x14ac:dyDescent="0.3">
      <c r="I27" s="32"/>
    </row>
  </sheetData>
  <mergeCells count="24">
    <mergeCell ref="A1:C1"/>
    <mergeCell ref="K1:L1"/>
    <mergeCell ref="A4:A6"/>
    <mergeCell ref="B4:B6"/>
    <mergeCell ref="C4:C6"/>
    <mergeCell ref="A2:L2"/>
    <mergeCell ref="D4:D6"/>
    <mergeCell ref="E4:E6"/>
    <mergeCell ref="F4:H4"/>
    <mergeCell ref="K3:L3"/>
    <mergeCell ref="I21:L21"/>
    <mergeCell ref="I22:L22"/>
    <mergeCell ref="D22:G22"/>
    <mergeCell ref="B8:E8"/>
    <mergeCell ref="I4:K4"/>
    <mergeCell ref="L4:L6"/>
    <mergeCell ref="F5:F6"/>
    <mergeCell ref="G5:H5"/>
    <mergeCell ref="I5:I6"/>
    <mergeCell ref="J5:K5"/>
    <mergeCell ref="A20:B20"/>
    <mergeCell ref="B9:D9"/>
    <mergeCell ref="B11:D11"/>
    <mergeCell ref="B22:C22"/>
  </mergeCells>
  <pageMargins left="0.51181102362204722" right="0" top="0.55118110236220474" bottom="0.11811023622047245" header="0.51181102362204722" footer="0.1181102362204724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04XLN</vt:lpstr>
      <vt:lpstr>05XLN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2023-02-16T03:06:19Z</dcterms:created>
  <dcterms:modified xsi:type="dcterms:W3CDTF">2025-04-01T09:20:05Z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022dbb161d1a49868d4f491bd63503e4.psdsxs" Id="R104629d454204785" /></Relationships>
</file>