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b2d39e9cd9064bed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60" yWindow="120" windowWidth="11880" windowHeight="10272"/>
  </bookViews>
  <sheets>
    <sheet name="NĐ29" sheetId="88" r:id="rId1"/>
  </sheets>
  <calcPr calcId="144525"/>
</workbook>
</file>

<file path=xl/calcChain.xml><?xml version="1.0" encoding="utf-8"?>
<calcChain xmlns="http://schemas.openxmlformats.org/spreadsheetml/2006/main">
  <c r="AC18" i="88" l="1"/>
  <c r="AC7" i="88"/>
  <c r="N62" i="88"/>
  <c r="O62" i="88"/>
  <c r="L62" i="88"/>
  <c r="M62" i="88"/>
  <c r="N61" i="88"/>
  <c r="O61" i="88"/>
  <c r="L61" i="88"/>
  <c r="M61" i="88"/>
  <c r="N60" i="88"/>
  <c r="O60" i="88"/>
  <c r="L60" i="88"/>
  <c r="M60" i="88"/>
  <c r="N50" i="88"/>
  <c r="O50" i="88"/>
  <c r="L50" i="88"/>
  <c r="M50" i="88"/>
  <c r="J50" i="88"/>
  <c r="K50" i="88"/>
  <c r="N49" i="88"/>
  <c r="O49" i="88"/>
  <c r="L49" i="88"/>
  <c r="M49" i="88"/>
  <c r="J49" i="88"/>
  <c r="K49" i="88"/>
  <c r="N17" i="88"/>
  <c r="O17" i="88"/>
  <c r="L17" i="88"/>
  <c r="M17" i="88"/>
  <c r="J17" i="88"/>
  <c r="K17" i="88"/>
  <c r="N16" i="88"/>
  <c r="O16" i="88"/>
  <c r="L16" i="88"/>
  <c r="M16" i="88"/>
  <c r="J16" i="88"/>
  <c r="K16" i="88"/>
  <c r="N15" i="88"/>
  <c r="O15" i="88"/>
  <c r="L15" i="88"/>
  <c r="M15" i="88"/>
  <c r="J15" i="88"/>
  <c r="K15" i="88"/>
  <c r="N14" i="88"/>
  <c r="O14" i="88"/>
  <c r="L14" i="88"/>
  <c r="M14" i="88"/>
  <c r="J14" i="88"/>
  <c r="K14" i="88"/>
  <c r="N13" i="88"/>
  <c r="O13" i="88"/>
  <c r="L13" i="88"/>
  <c r="M13" i="88"/>
  <c r="J13" i="88"/>
  <c r="K13" i="88"/>
  <c r="N12" i="88"/>
  <c r="O12" i="88"/>
  <c r="L12" i="88"/>
  <c r="M12" i="88"/>
  <c r="J12" i="88"/>
  <c r="K12" i="88"/>
  <c r="N11" i="88"/>
  <c r="O11" i="88"/>
  <c r="L11" i="88"/>
  <c r="M11" i="88"/>
  <c r="J11" i="88"/>
  <c r="K11" i="88"/>
  <c r="N10" i="88"/>
  <c r="O10" i="88"/>
  <c r="L10" i="88"/>
  <c r="M10" i="88"/>
  <c r="J10" i="88"/>
  <c r="K10" i="88"/>
  <c r="AE9" i="88"/>
  <c r="AE7" i="88"/>
  <c r="N9" i="88"/>
  <c r="O9" i="88"/>
  <c r="L9" i="88"/>
  <c r="M9" i="88"/>
  <c r="J9" i="88"/>
  <c r="K9" i="88"/>
  <c r="J72" i="88"/>
  <c r="K72" i="88"/>
  <c r="L72" i="88"/>
  <c r="M72" i="88"/>
  <c r="N72" i="88"/>
  <c r="O72" i="88"/>
  <c r="J73" i="88"/>
  <c r="K73" i="88"/>
  <c r="L73" i="88"/>
  <c r="M73" i="88"/>
  <c r="N73" i="88"/>
  <c r="O73" i="88"/>
  <c r="J74" i="88"/>
  <c r="K74" i="88"/>
  <c r="L74" i="88"/>
  <c r="M74" i="88"/>
  <c r="N74" i="88"/>
  <c r="O74" i="88"/>
  <c r="N63" i="88"/>
  <c r="O63" i="88"/>
  <c r="L63" i="88"/>
  <c r="M63" i="88"/>
  <c r="J63" i="88"/>
  <c r="K63" i="88"/>
  <c r="N59" i="88"/>
  <c r="O59" i="88"/>
  <c r="L59" i="88"/>
  <c r="M59" i="88"/>
  <c r="J59" i="88"/>
  <c r="K59" i="88"/>
  <c r="N58" i="88"/>
  <c r="O58" i="88"/>
  <c r="L58" i="88"/>
  <c r="M58" i="88"/>
  <c r="J58" i="88"/>
  <c r="K58" i="88"/>
  <c r="N57" i="88"/>
  <c r="O57" i="88"/>
  <c r="L57" i="88"/>
  <c r="M57" i="88"/>
  <c r="J57" i="88"/>
  <c r="K57" i="88"/>
  <c r="N56" i="88"/>
  <c r="O56" i="88"/>
  <c r="L56" i="88"/>
  <c r="M56" i="88"/>
  <c r="J56" i="88"/>
  <c r="K56" i="88"/>
  <c r="N55" i="88"/>
  <c r="O55" i="88"/>
  <c r="L55" i="88"/>
  <c r="M55" i="88"/>
  <c r="J55" i="88"/>
  <c r="K55" i="88"/>
  <c r="N54" i="88"/>
  <c r="O54" i="88"/>
  <c r="L54" i="88"/>
  <c r="M54" i="88"/>
  <c r="J54" i="88"/>
  <c r="K54" i="88"/>
  <c r="N53" i="88"/>
  <c r="O53" i="88"/>
  <c r="L53" i="88"/>
  <c r="M53" i="88"/>
  <c r="J53" i="88"/>
  <c r="K53" i="88"/>
  <c r="AE52" i="88"/>
  <c r="N52" i="88"/>
  <c r="O52" i="88"/>
  <c r="L52" i="88"/>
  <c r="M52" i="88"/>
  <c r="J52" i="88"/>
  <c r="K52" i="88"/>
  <c r="J36" i="88"/>
  <c r="K36" i="88"/>
  <c r="L36" i="88"/>
  <c r="M36" i="88"/>
  <c r="N36" i="88"/>
  <c r="O36" i="88"/>
  <c r="J37" i="88"/>
  <c r="K37" i="88"/>
  <c r="L37" i="88"/>
  <c r="M37" i="88"/>
  <c r="N37" i="88"/>
  <c r="O37" i="88"/>
  <c r="N51" i="88"/>
  <c r="O51" i="88"/>
  <c r="L51" i="88"/>
  <c r="M51" i="88"/>
  <c r="J51" i="88"/>
  <c r="K51" i="88"/>
  <c r="N48" i="88"/>
  <c r="O48" i="88"/>
  <c r="L48" i="88"/>
  <c r="M48" i="88"/>
  <c r="J48" i="88"/>
  <c r="K48" i="88"/>
  <c r="N47" i="88"/>
  <c r="O47" i="88"/>
  <c r="L47" i="88"/>
  <c r="M47" i="88"/>
  <c r="J47" i="88"/>
  <c r="K47" i="88"/>
  <c r="N46" i="88"/>
  <c r="O46" i="88"/>
  <c r="L46" i="88"/>
  <c r="M46" i="88"/>
  <c r="J46" i="88"/>
  <c r="K46" i="88"/>
  <c r="N45" i="88"/>
  <c r="O45" i="88"/>
  <c r="L45" i="88"/>
  <c r="M45" i="88"/>
  <c r="J45" i="88"/>
  <c r="K45" i="88"/>
  <c r="N44" i="88"/>
  <c r="O44" i="88"/>
  <c r="L44" i="88"/>
  <c r="M44" i="88"/>
  <c r="J44" i="88"/>
  <c r="K44" i="88"/>
  <c r="N43" i="88"/>
  <c r="O43" i="88"/>
  <c r="L43" i="88"/>
  <c r="M43" i="88"/>
  <c r="J43" i="88"/>
  <c r="K43" i="88"/>
  <c r="N42" i="88"/>
  <c r="O42" i="88"/>
  <c r="L42" i="88"/>
  <c r="M42" i="88"/>
  <c r="J42" i="88"/>
  <c r="K42" i="88"/>
  <c r="N41" i="88"/>
  <c r="O41" i="88"/>
  <c r="L41" i="88"/>
  <c r="M41" i="88"/>
  <c r="J41" i="88"/>
  <c r="K41" i="88"/>
  <c r="AE40" i="88"/>
  <c r="N40" i="88"/>
  <c r="O40" i="88"/>
  <c r="L40" i="88"/>
  <c r="M40" i="88"/>
  <c r="J40" i="88"/>
  <c r="K40" i="88"/>
  <c r="N75" i="88"/>
  <c r="O75" i="88"/>
  <c r="L75" i="88"/>
  <c r="M75" i="88"/>
  <c r="J75" i="88"/>
  <c r="K75" i="88"/>
  <c r="N71" i="88"/>
  <c r="O71" i="88"/>
  <c r="L71" i="88"/>
  <c r="M71" i="88"/>
  <c r="J71" i="88"/>
  <c r="K71" i="88"/>
  <c r="N70" i="88"/>
  <c r="O70" i="88"/>
  <c r="L70" i="88"/>
  <c r="M70" i="88"/>
  <c r="J70" i="88"/>
  <c r="K70" i="88"/>
  <c r="N69" i="88"/>
  <c r="O69" i="88"/>
  <c r="L69" i="88"/>
  <c r="M69" i="88"/>
  <c r="J69" i="88"/>
  <c r="K69" i="88"/>
  <c r="N68" i="88"/>
  <c r="O68" i="88"/>
  <c r="L68" i="88"/>
  <c r="M68" i="88"/>
  <c r="J68" i="88"/>
  <c r="K68" i="88"/>
  <c r="N67" i="88"/>
  <c r="O67" i="88"/>
  <c r="L67" i="88"/>
  <c r="M67" i="88"/>
  <c r="J67" i="88"/>
  <c r="K67" i="88"/>
  <c r="N66" i="88"/>
  <c r="O66" i="88"/>
  <c r="L66" i="88"/>
  <c r="M66" i="88"/>
  <c r="J66" i="88"/>
  <c r="K66" i="88"/>
  <c r="N65" i="88"/>
  <c r="O65" i="88"/>
  <c r="L65" i="88"/>
  <c r="M65" i="88"/>
  <c r="J65" i="88"/>
  <c r="K65" i="88"/>
  <c r="AE64" i="88"/>
  <c r="N64" i="88"/>
  <c r="O64" i="88"/>
  <c r="L64" i="88"/>
  <c r="M64" i="88"/>
  <c r="J64" i="88"/>
  <c r="K64" i="88"/>
  <c r="N39" i="88"/>
  <c r="O39" i="88"/>
  <c r="L39" i="88"/>
  <c r="M39" i="88"/>
  <c r="J39" i="88"/>
  <c r="K39" i="88"/>
  <c r="N38" i="88"/>
  <c r="O38" i="88"/>
  <c r="L38" i="88"/>
  <c r="M38" i="88"/>
  <c r="J38" i="88"/>
  <c r="K38" i="88"/>
  <c r="N35" i="88"/>
  <c r="O35" i="88"/>
  <c r="L35" i="88"/>
  <c r="M35" i="88"/>
  <c r="J35" i="88"/>
  <c r="K35" i="88"/>
  <c r="N34" i="88"/>
  <c r="O34" i="88"/>
  <c r="L34" i="88"/>
  <c r="M34" i="88"/>
  <c r="J34" i="88"/>
  <c r="K34" i="88"/>
  <c r="N33" i="88"/>
  <c r="O33" i="88"/>
  <c r="L33" i="88"/>
  <c r="M33" i="88"/>
  <c r="J33" i="88"/>
  <c r="K33" i="88"/>
  <c r="N32" i="88"/>
  <c r="O32" i="88"/>
  <c r="L32" i="88"/>
  <c r="M32" i="88"/>
  <c r="J32" i="88"/>
  <c r="K32" i="88"/>
  <c r="N31" i="88"/>
  <c r="O31" i="88"/>
  <c r="L31" i="88"/>
  <c r="M31" i="88"/>
  <c r="J31" i="88"/>
  <c r="K31" i="88"/>
  <c r="N30" i="88"/>
  <c r="O30" i="88"/>
  <c r="L30" i="88"/>
  <c r="M30" i="88"/>
  <c r="J30" i="88"/>
  <c r="K30" i="88"/>
  <c r="AE29" i="88"/>
  <c r="N29" i="88"/>
  <c r="O29" i="88"/>
  <c r="L29" i="88"/>
  <c r="M29" i="88"/>
  <c r="J29" i="88"/>
  <c r="K29" i="88"/>
  <c r="J25" i="88"/>
  <c r="K25" i="88"/>
  <c r="L25" i="88"/>
  <c r="M25" i="88"/>
  <c r="N25" i="88"/>
  <c r="O25" i="88"/>
  <c r="J26" i="88"/>
  <c r="K26" i="88"/>
  <c r="L26" i="88"/>
  <c r="M26" i="88"/>
  <c r="N26" i="88"/>
  <c r="O26" i="88"/>
  <c r="J27" i="88"/>
  <c r="K27" i="88"/>
  <c r="L27" i="88"/>
  <c r="M27" i="88"/>
  <c r="N27" i="88"/>
  <c r="O27" i="88"/>
  <c r="J28" i="88"/>
  <c r="K28" i="88"/>
  <c r="L28" i="88"/>
  <c r="M28" i="88"/>
  <c r="N28" i="88"/>
  <c r="O28" i="88"/>
  <c r="AD76" i="88"/>
  <c r="AE20" i="88"/>
  <c r="J21" i="88"/>
  <c r="K21" i="88"/>
  <c r="L21" i="88"/>
  <c r="M21" i="88"/>
  <c r="N21" i="88"/>
  <c r="O21" i="88"/>
  <c r="J23" i="88"/>
  <c r="K23" i="88"/>
  <c r="L23" i="88"/>
  <c r="M23" i="88"/>
  <c r="N23" i="88"/>
  <c r="O23" i="88"/>
  <c r="N24" i="88"/>
  <c r="O24" i="88"/>
  <c r="L24" i="88"/>
  <c r="M24" i="88"/>
  <c r="J24" i="88"/>
  <c r="K24" i="88"/>
  <c r="N22" i="88"/>
  <c r="O22" i="88"/>
  <c r="L22" i="88"/>
  <c r="M22" i="88"/>
  <c r="J22" i="88"/>
  <c r="K22" i="88"/>
  <c r="N20" i="88"/>
  <c r="O20" i="88"/>
  <c r="L20" i="88"/>
  <c r="M20" i="88"/>
  <c r="J20" i="88"/>
  <c r="K20" i="88"/>
  <c r="AC76" i="88"/>
  <c r="AE76" i="88"/>
  <c r="AE18" i="88"/>
</calcChain>
</file>

<file path=xl/sharedStrings.xml><?xml version="1.0" encoding="utf-8"?>
<sst xmlns="http://schemas.openxmlformats.org/spreadsheetml/2006/main" count="96" uniqueCount="85">
  <si>
    <t>TT</t>
  </si>
  <si>
    <t>Họ và tên</t>
  </si>
  <si>
    <t>Phụ cấp thâm niên vượt khung (nếu có)</t>
  </si>
  <si>
    <t>Hệ số chênh lệch bảo lưu (nếu có)</t>
  </si>
  <si>
    <t>Lương ngạch, bậc trước liền kề</t>
  </si>
  <si>
    <t>Số năm đóng BHXH theo sổ BHXH</t>
  </si>
  <si>
    <t>Tuổi khi giải quyết tinh giản biên chế</t>
  </si>
  <si>
    <t>Lý do tinh giản</t>
  </si>
  <si>
    <t>Hệ số lương</t>
  </si>
  <si>
    <t>Thời điểm hưởng</t>
  </si>
  <si>
    <t>Mức phụ cấp</t>
  </si>
  <si>
    <t>Tổng cộng</t>
  </si>
  <si>
    <t>Tổng
 số</t>
  </si>
  <si>
    <t xml:space="preserve">số năm làm cv nặng nhọc, độc hại </t>
  </si>
  <si>
    <t>A</t>
  </si>
  <si>
    <t>Ngày tháng năm sinh</t>
  </si>
  <si>
    <t>Ngày tháng năm sinh
Ẩn</t>
  </si>
  <si>
    <t>Trình độ đào tạo (ghi cụ thể chuyên ngành)</t>
  </si>
  <si>
    <t>Chức vụ/ Chức danh  đang đảm nhiệm</t>
  </si>
  <si>
    <t>Lương ngạch,bậc hiện giữ</t>
  </si>
  <si>
    <t>Phụ cấp chức vụ (nếu có)</t>
  </si>
  <si>
    <t>Phụ cấp thâm niên nghề (nếu có)</t>
  </si>
  <si>
    <t>Hệ số</t>
  </si>
  <si>
    <t>Hệ số
lương</t>
  </si>
  <si>
    <t>PC
TNVK</t>
  </si>
  <si>
    <t>TNN</t>
  </si>
  <si>
    <t>PC
CV</t>
  </si>
  <si>
    <t xml:space="preserve"> </t>
  </si>
  <si>
    <t>Kinh phí để thực hiện chính sách</t>
  </si>
  <si>
    <t>Chính sách 
được hưởng</t>
  </si>
  <si>
    <t>Bảo 
lưu</t>
  </si>
  <si>
    <t>Thôi việc ngay: 0</t>
  </si>
  <si>
    <t>Kinh phí thực hiện</t>
  </si>
  <si>
    <t>Nữ 
(X)</t>
  </si>
  <si>
    <t>01/01/2025</t>
  </si>
  <si>
    <t>Cao đẳng Sư phạm Hóa</t>
  </si>
  <si>
    <t>01/6/2025</t>
  </si>
  <si>
    <t>Hưu 
trước tuổi</t>
  </si>
  <si>
    <t>x</t>
  </si>
  <si>
    <t>01/4/2025</t>
  </si>
  <si>
    <t>Thời điểm 
tinh giản 
biên chế</t>
  </si>
  <si>
    <t>Thôi 
việc 
ngay</t>
  </si>
  <si>
    <t>Tiền lương 
tháng để tính
 trợ cấp do
 đóng BHXH</t>
  </si>
  <si>
    <t>B</t>
  </si>
  <si>
    <t>QUẢN LÝ NHÀ NƯỚC: 01</t>
  </si>
  <si>
    <t>Trần Hoàng Tín</t>
  </si>
  <si>
    <t>16/7/1965</t>
  </si>
  <si>
    <t>Đại học Kinh tế Luật</t>
  </si>
  <si>
    <t>Công chức Văn hóa - xã hội xã Chánh An</t>
  </si>
  <si>
    <t>01/4/2023</t>
  </si>
  <si>
    <t>01/3/2025</t>
  </si>
  <si>
    <t>Theo điểm đ khoản 1 
Điều 2 Nghị định số 29/2023/NĐ-CP; năm 2024 xếp loại viên chức: Hoàn thành nhiệm vụ; cá nhân có đơn tự nguyện thực hiện tinh giản biên chế, được đơn vị quản lý trực tiếp đồng ý</t>
  </si>
  <si>
    <t>Theo điểm đ khoản 1 Điều 2 Nghị định số 29/2023/NĐ-CP; năm 2024 xếp loại viên chức: Hoàn thành nhiệm vụ; cá nhân có đơn tự nguyện thực hiện tinh giản biên chế, được đơn vị quản lý trực tiếp đồng ý</t>
  </si>
  <si>
    <t>Nguyễn Hữu Phúc</t>
  </si>
  <si>
    <t>15/3/1968</t>
  </si>
  <si>
    <t>Đại học Sư phạm ngữ văn</t>
  </si>
  <si>
    <t>Giáo viên Trường TH Mỹ Phước A</t>
  </si>
  <si>
    <t>01/9/2015</t>
  </si>
  <si>
    <t>01/11/2023</t>
  </si>
  <si>
    <t>01/06/2025</t>
  </si>
  <si>
    <t>Nguyễn Văn Khương</t>
  </si>
  <si>
    <t>Nhân viên thiết bị Trường Tiểu học thị trấn Cái Nhum</t>
  </si>
  <si>
    <t>01/3/2023</t>
  </si>
  <si>
    <t xml:space="preserve">Theo điểm đ khoản 1 Điều 2 Nghị định số 29/2023/NĐ-CP; năm học 2023-2024 xếp loại chất lượng: Hoàn thành nhiệm vụ, cá nhân có đơn tự nguyện thực hiện tinh giản biên chế, được đơn vị trực tiếp quản lý đồng ý </t>
  </si>
  <si>
    <t>Trương Văn Lộc</t>
  </si>
  <si>
    <t>Đại học Sư phạm Toán</t>
  </si>
  <si>
    <t>Giáo viên Trường THCS Tân Long</t>
  </si>
  <si>
    <t>Trần Đức Thắng</t>
  </si>
  <si>
    <t>20/6/1967</t>
  </si>
  <si>
    <t>Đại học Sư phạm Văn</t>
  </si>
  <si>
    <t>Giáo viên Trường THCS Thị trấn Cái Nhum</t>
  </si>
  <si>
    <t>1/12/2017</t>
  </si>
  <si>
    <t>Phan Thị Hoa</t>
  </si>
  <si>
    <t>08/9/1971</t>
  </si>
  <si>
    <t>Đại học Sư phạm Tiếng Anh</t>
  </si>
  <si>
    <t>ỦY BAN NHÂN DÂN</t>
  </si>
  <si>
    <t>TỈNH VĨNH LONG</t>
  </si>
  <si>
    <t>Hưu trước tuổi: 06</t>
  </si>
  <si>
    <t>SỰ NGHIỆP GIÁO DỤC VÀ ĐÀO TẠO: 05</t>
  </si>
  <si>
    <t>KHỐI SỰ NGHIỆP: 05 TRƯỜNG HỢP HƯU TRƯỚC TUỔI</t>
  </si>
  <si>
    <t>KHỐI HÀNH CHÍNH: 01 TRƯỜNG HỢP HƯU TRƯỚC TUỔI</t>
  </si>
  <si>
    <r>
      <t>CỘNG HÒA XÃ HỘI CHỦ NGHĨA VIỆT NAM</t>
    </r>
    <r>
      <rPr>
        <b/>
        <u/>
        <sz val="14"/>
        <rFont val="Times New Roman"/>
        <family val="1"/>
      </rPr>
      <t xml:space="preserve">
Độc lập - Tự do - Hạnh phúc</t>
    </r>
  </si>
  <si>
    <t>03/1/1968</t>
  </si>
  <si>
    <t>11/4/1968</t>
  </si>
  <si>
    <r>
      <t xml:space="preserve">BIỂU SỐ 01
TỔNG HỢP CHUNG DANH SÁCH VÀ KINH PHÍ THỰC HIỆN TINH GIẢN BIÊN CHẾ ĐỢT 1 NĂM 2025
</t>
    </r>
    <r>
      <rPr>
        <i/>
        <sz val="14"/>
        <rFont val="Times New Roman"/>
        <family val="1"/>
      </rPr>
      <t>(Kèm theo Quyết định số 2744 ngày 30/12/2024 của Chủ tịch Ủy ban nhân dân tỉnh)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</si>
</sst>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3" formatCode="#,##0.000"/>
    <numFmt numFmtId="188" formatCode="dd\/mm\/yyyy"/>
  </numFmts>
  <fonts count="10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u/>
      <sz val="14"/>
      <name val="Times New Roman"/>
      <family val="1"/>
    </font>
    <font>
      <b/>
      <i/>
      <sz val="10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4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1" fontId="4" fillId="0" borderId="0" xfId="1" applyNumberFormat="1" applyFont="1" applyFill="1" applyAlignment="1">
      <alignment horizontal="center" vertical="center"/>
    </xf>
    <xf numFmtId="49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14" fontId="5" fillId="0" borderId="0" xfId="1" applyNumberFormat="1" applyFont="1" applyFill="1" applyAlignment="1">
      <alignment vertical="center"/>
    </xf>
    <xf numFmtId="4" fontId="5" fillId="0" borderId="0" xfId="1" applyNumberFormat="1" applyFont="1" applyFill="1" applyAlignment="1">
      <alignment vertical="center"/>
    </xf>
    <xf numFmtId="4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14" fontId="4" fillId="0" borderId="0" xfId="1" applyNumberFormat="1" applyFont="1" applyFill="1" applyAlignment="1">
      <alignment vertical="center"/>
    </xf>
    <xf numFmtId="4" fontId="4" fillId="0" borderId="2" xfId="1" applyNumberFormat="1" applyFont="1" applyFill="1" applyBorder="1" applyAlignment="1">
      <alignment horizontal="center" vertical="center" wrapText="1"/>
    </xf>
    <xf numFmtId="14" fontId="4" fillId="0" borderId="2" xfId="1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83" fontId="5" fillId="0" borderId="0" xfId="1" applyNumberFormat="1" applyFont="1" applyFill="1" applyAlignment="1">
      <alignment vertical="center"/>
    </xf>
    <xf numFmtId="183" fontId="4" fillId="0" borderId="0" xfId="1" applyNumberFormat="1" applyFont="1" applyFill="1" applyAlignment="1">
      <alignment vertical="center"/>
    </xf>
    <xf numFmtId="183" fontId="4" fillId="0" borderId="2" xfId="1" applyNumberFormat="1" applyFont="1" applyFill="1" applyBorder="1" applyAlignment="1">
      <alignment horizontal="center" vertical="center" wrapText="1"/>
    </xf>
    <xf numFmtId="9" fontId="5" fillId="0" borderId="0" xfId="1" applyNumberFormat="1" applyFont="1" applyFill="1" applyAlignment="1">
      <alignment vertical="center"/>
    </xf>
    <xf numFmtId="9" fontId="4" fillId="0" borderId="2" xfId="1" applyNumberFormat="1" applyFont="1" applyFill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" fontId="6" fillId="0" borderId="4" xfId="1" applyNumberFormat="1" applyFont="1" applyFill="1" applyBorder="1" applyAlignment="1">
      <alignment horizontal="center"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3" fontId="6" fillId="0" borderId="5" xfId="1" applyNumberFormat="1" applyFont="1" applyFill="1" applyBorder="1" applyAlignment="1">
      <alignment horizontal="center" vertical="center" wrapText="1"/>
    </xf>
    <xf numFmtId="1" fontId="6" fillId="0" borderId="6" xfId="1" applyNumberFormat="1" applyFont="1" applyFill="1" applyBorder="1" applyAlignment="1">
      <alignment horizontal="center" vertical="center" wrapText="1"/>
    </xf>
    <xf numFmtId="1" fontId="8" fillId="0" borderId="0" xfId="1" applyNumberFormat="1" applyFont="1" applyFill="1" applyAlignment="1">
      <alignment horizontal="center" vertical="center"/>
    </xf>
    <xf numFmtId="14" fontId="3" fillId="0" borderId="0" xfId="1" applyNumberFormat="1" applyFont="1" applyFill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9" fontId="4" fillId="0" borderId="8" xfId="0" applyNumberFormat="1" applyFont="1" applyFill="1" applyBorder="1" applyAlignment="1">
      <alignment horizontal="left" vertical="center" wrapText="1"/>
    </xf>
    <xf numFmtId="14" fontId="5" fillId="0" borderId="8" xfId="0" applyNumberFormat="1" applyFont="1" applyFill="1" applyBorder="1" applyAlignment="1">
      <alignment horizontal="left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/>
    </xf>
    <xf numFmtId="183" fontId="5" fillId="0" borderId="8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vertical="center" wrapText="1"/>
    </xf>
    <xf numFmtId="4" fontId="4" fillId="0" borderId="8" xfId="0" applyNumberFormat="1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vertical="center"/>
    </xf>
    <xf numFmtId="183" fontId="4" fillId="0" borderId="8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88" fontId="5" fillId="0" borderId="12" xfId="0" applyNumberFormat="1" applyFont="1" applyFill="1" applyBorder="1" applyAlignment="1">
      <alignment horizontal="center" vertical="center" wrapText="1"/>
    </xf>
    <xf numFmtId="9" fontId="5" fillId="0" borderId="12" xfId="0" applyNumberFormat="1" applyFont="1" applyFill="1" applyBorder="1" applyAlignment="1">
      <alignment horizontal="center" vertical="center" wrapText="1"/>
    </xf>
    <xf numFmtId="14" fontId="5" fillId="0" borderId="1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4" fontId="5" fillId="0" borderId="13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9" fontId="5" fillId="0" borderId="13" xfId="0" applyNumberFormat="1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188" fontId="5" fillId="0" borderId="13" xfId="0" quotePrefix="1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14" fontId="4" fillId="0" borderId="13" xfId="1" quotePrefix="1" applyNumberFormat="1" applyFont="1" applyFill="1" applyBorder="1" applyAlignment="1">
      <alignment horizontal="center" vertical="center" wrapText="1"/>
    </xf>
    <xf numFmtId="3" fontId="4" fillId="0" borderId="13" xfId="1" applyNumberFormat="1" applyFont="1" applyFill="1" applyBorder="1" applyAlignment="1">
      <alignment horizontal="right" vertical="center" wrapText="1"/>
    </xf>
    <xf numFmtId="183" fontId="4" fillId="0" borderId="13" xfId="1" applyNumberFormat="1" applyFont="1" applyFill="1" applyBorder="1" applyAlignment="1">
      <alignment horizontal="right" vertical="center" wrapText="1"/>
    </xf>
    <xf numFmtId="3" fontId="4" fillId="0" borderId="13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188" fontId="5" fillId="0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horizontal="center" vertical="center" wrapText="1"/>
    </xf>
    <xf numFmtId="9" fontId="5" fillId="0" borderId="14" xfId="0" applyNumberFormat="1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188" fontId="5" fillId="0" borderId="14" xfId="0" quotePrefix="1" applyNumberFormat="1" applyFont="1" applyFill="1" applyBorder="1" applyAlignment="1">
      <alignment horizontal="center" vertical="center" wrapText="1"/>
    </xf>
    <xf numFmtId="183" fontId="5" fillId="0" borderId="14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14" fontId="4" fillId="0" borderId="14" xfId="1" applyNumberFormat="1" applyFont="1" applyFill="1" applyBorder="1" applyAlignment="1">
      <alignment horizontal="center" vertical="center" wrapText="1"/>
    </xf>
    <xf numFmtId="183" fontId="4" fillId="0" borderId="14" xfId="1" applyNumberFormat="1" applyFont="1" applyFill="1" applyBorder="1" applyAlignment="1">
      <alignment horizontal="right" vertical="center" wrapText="1"/>
    </xf>
    <xf numFmtId="4" fontId="4" fillId="0" borderId="14" xfId="1" applyNumberFormat="1" applyFont="1" applyFill="1" applyBorder="1" applyAlignment="1">
      <alignment horizontal="right" vertical="center" wrapText="1"/>
    </xf>
    <xf numFmtId="183" fontId="4" fillId="0" borderId="14" xfId="0" applyNumberFormat="1" applyFont="1" applyFill="1" applyBorder="1" applyAlignment="1">
      <alignment horizontal="right" vertical="center" wrapText="1"/>
    </xf>
    <xf numFmtId="183" fontId="5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83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83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83" fontId="4" fillId="0" borderId="1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4" fontId="5" fillId="0" borderId="15" xfId="0" applyNumberFormat="1" applyFont="1" applyFill="1" applyBorder="1" applyAlignment="1">
      <alignment horizontal="center" vertical="center" wrapText="1"/>
    </xf>
    <xf numFmtId="9" fontId="5" fillId="0" borderId="15" xfId="0" applyNumberFormat="1" applyFont="1" applyFill="1" applyBorder="1" applyAlignment="1">
      <alignment horizontal="center" vertical="center" wrapText="1"/>
    </xf>
    <xf numFmtId="188" fontId="5" fillId="0" borderId="15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83" fontId="5" fillId="0" borderId="15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14" fontId="4" fillId="0" borderId="15" xfId="0" applyNumberFormat="1" applyFont="1" applyFill="1" applyBorder="1" applyAlignment="1">
      <alignment horizontal="center" vertical="center" wrapText="1"/>
    </xf>
    <xf numFmtId="183" fontId="4" fillId="0" borderId="1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188" fontId="5" fillId="0" borderId="3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14" fontId="4" fillId="0" borderId="14" xfId="1" quotePrefix="1" applyNumberFormat="1" applyFont="1" applyFill="1" applyBorder="1" applyAlignment="1">
      <alignment horizontal="center" vertical="center" wrapText="1"/>
    </xf>
    <xf numFmtId="3" fontId="4" fillId="0" borderId="14" xfId="1" applyNumberFormat="1" applyFont="1" applyFill="1" applyBorder="1" applyAlignment="1">
      <alignment horizontal="right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188" fontId="4" fillId="0" borderId="13" xfId="1" quotePrefix="1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1" fontId="4" fillId="0" borderId="17" xfId="0" applyNumberFormat="1" applyFont="1" applyFill="1" applyBorder="1" applyAlignment="1">
      <alignment vertical="center"/>
    </xf>
    <xf numFmtId="1" fontId="4" fillId="0" borderId="16" xfId="0" applyNumberFormat="1" applyFont="1" applyFill="1" applyBorder="1" applyAlignment="1">
      <alignment vertical="center"/>
    </xf>
    <xf numFmtId="1" fontId="4" fillId="0" borderId="18" xfId="0" applyNumberFormat="1" applyFont="1" applyFill="1" applyBorder="1" applyAlignment="1">
      <alignment vertical="center"/>
    </xf>
    <xf numFmtId="3" fontId="4" fillId="0" borderId="18" xfId="0" applyNumberFormat="1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1" fontId="4" fillId="0" borderId="19" xfId="0" applyNumberFormat="1" applyFont="1" applyFill="1" applyBorder="1" applyAlignment="1">
      <alignment vertical="center"/>
    </xf>
    <xf numFmtId="1" fontId="4" fillId="0" borderId="20" xfId="0" applyNumberFormat="1" applyFont="1" applyFill="1" applyBorder="1" applyAlignment="1">
      <alignment vertical="center"/>
    </xf>
    <xf numFmtId="3" fontId="4" fillId="0" borderId="20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1" applyNumberFormat="1" applyFont="1" applyFill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5" fillId="0" borderId="13" xfId="1" applyFont="1" applyFill="1" applyBorder="1" applyAlignment="1">
      <alignment horizontal="center" vertical="top" wrapText="1"/>
    </xf>
    <xf numFmtId="0" fontId="5" fillId="0" borderId="14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14" fontId="5" fillId="0" borderId="13" xfId="0" quotePrefix="1" applyNumberFormat="1" applyFont="1" applyFill="1" applyBorder="1" applyAlignment="1">
      <alignment horizontal="center" vertical="top" wrapText="1"/>
    </xf>
    <xf numFmtId="14" fontId="5" fillId="0" borderId="14" xfId="0" quotePrefix="1" applyNumberFormat="1" applyFont="1" applyFill="1" applyBorder="1" applyAlignment="1">
      <alignment horizontal="center" vertical="top" wrapText="1"/>
    </xf>
    <xf numFmtId="14" fontId="5" fillId="0" borderId="2" xfId="0" applyNumberFormat="1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14" fontId="5" fillId="0" borderId="3" xfId="0" applyNumberFormat="1" applyFont="1" applyFill="1" applyBorder="1" applyAlignment="1">
      <alignment horizontal="center" vertical="top" wrapText="1"/>
    </xf>
    <xf numFmtId="0" fontId="5" fillId="0" borderId="22" xfId="1" applyFont="1" applyFill="1" applyBorder="1" applyAlignment="1">
      <alignment horizontal="center" vertical="top" wrapText="1"/>
    </xf>
    <xf numFmtId="0" fontId="5" fillId="0" borderId="23" xfId="1" applyFont="1" applyFill="1" applyBorder="1" applyAlignment="1">
      <alignment horizontal="center" vertical="top" wrapText="1"/>
    </xf>
    <xf numFmtId="0" fontId="5" fillId="0" borderId="1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4" fillId="0" borderId="28" xfId="1" applyFont="1" applyFill="1" applyBorder="1" applyAlignment="1">
      <alignment horizontal="center" vertical="top" wrapText="1"/>
    </xf>
    <xf numFmtId="0" fontId="4" fillId="0" borderId="29" xfId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5" fillId="0" borderId="12" xfId="1" quotePrefix="1" applyFont="1" applyFill="1" applyBorder="1" applyAlignment="1">
      <alignment horizontal="center" vertical="top" wrapText="1"/>
    </xf>
    <xf numFmtId="0" fontId="5" fillId="0" borderId="3" xfId="1" quotePrefix="1" applyFont="1" applyFill="1" applyBorder="1" applyAlignment="1">
      <alignment horizontal="center" vertical="top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 wrapText="1"/>
    </xf>
    <xf numFmtId="14" fontId="5" fillId="0" borderId="12" xfId="1" quotePrefix="1" applyNumberFormat="1" applyFont="1" applyFill="1" applyBorder="1" applyAlignment="1">
      <alignment horizontal="center" vertical="top" wrapText="1"/>
    </xf>
    <xf numFmtId="14" fontId="5" fillId="0" borderId="3" xfId="1" quotePrefix="1" applyNumberFormat="1" applyFont="1" applyFill="1" applyBorder="1" applyAlignment="1">
      <alignment horizontal="center" vertical="top" wrapText="1"/>
    </xf>
    <xf numFmtId="14" fontId="5" fillId="0" borderId="3" xfId="1" applyNumberFormat="1" applyFont="1" applyFill="1" applyBorder="1" applyAlignment="1">
      <alignment horizontal="center" vertical="top" wrapText="1"/>
    </xf>
    <xf numFmtId="0" fontId="4" fillId="0" borderId="31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 wrapText="1"/>
    </xf>
    <xf numFmtId="49" fontId="4" fillId="0" borderId="1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14" fontId="4" fillId="0" borderId="13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183" fontId="4" fillId="0" borderId="12" xfId="1" applyNumberFormat="1" applyFont="1" applyFill="1" applyBorder="1" applyAlignment="1">
      <alignment horizontal="center" vertical="center" wrapText="1"/>
    </xf>
    <xf numFmtId="183" fontId="4" fillId="0" borderId="21" xfId="1" applyNumberFormat="1" applyFont="1" applyFill="1" applyBorder="1" applyAlignment="1">
      <alignment horizontal="center" vertical="center" wrapText="1"/>
    </xf>
    <xf numFmtId="4" fontId="4" fillId="0" borderId="13" xfId="1" applyNumberFormat="1" applyFont="1" applyFill="1" applyBorder="1" applyAlignment="1">
      <alignment horizontal="center" vertical="center" wrapText="1"/>
    </xf>
    <xf numFmtId="4" fontId="4" fillId="0" borderId="33" xfId="0" applyNumberFormat="1" applyFont="1" applyFill="1" applyBorder="1" applyAlignment="1">
      <alignment horizontal="center" vertical="center" wrapText="1"/>
    </xf>
    <xf numFmtId="4" fontId="4" fillId="0" borderId="34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183" fontId="4" fillId="0" borderId="3" xfId="1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14" fontId="5" fillId="0" borderId="15" xfId="0" applyNumberFormat="1" applyFont="1" applyFill="1" applyBorder="1" applyAlignment="1">
      <alignment horizontal="center" vertical="top" wrapText="1"/>
    </xf>
    <xf numFmtId="0" fontId="4" fillId="0" borderId="30" xfId="1" applyFont="1" applyFill="1" applyBorder="1" applyAlignment="1">
      <alignment horizontal="center" vertical="top" wrapText="1"/>
    </xf>
    <xf numFmtId="0" fontId="4" fillId="0" borderId="21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15" xfId="1" applyFont="1" applyFill="1" applyBorder="1" applyAlignment="1">
      <alignment horizontal="center" vertical="top" wrapText="1"/>
    </xf>
    <xf numFmtId="0" fontId="5" fillId="0" borderId="21" xfId="1" applyFont="1" applyFill="1" applyBorder="1" applyAlignment="1">
      <alignment horizontal="center" vertical="top" wrapText="1"/>
    </xf>
    <xf numFmtId="14" fontId="5" fillId="0" borderId="21" xfId="1" quotePrefix="1" applyNumberFormat="1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14" fontId="5" fillId="0" borderId="21" xfId="1" applyNumberFormat="1" applyFont="1" applyFill="1" applyBorder="1" applyAlignment="1">
      <alignment horizontal="center" vertical="top" wrapText="1"/>
    </xf>
    <xf numFmtId="0" fontId="5" fillId="0" borderId="27" xfId="2" applyFont="1" applyFill="1" applyBorder="1" applyAlignment="1">
      <alignment horizontal="center" vertical="center" wrapText="1"/>
    </xf>
    <xf numFmtId="188" fontId="5" fillId="0" borderId="12" xfId="1" quotePrefix="1" applyNumberFormat="1" applyFont="1" applyFill="1" applyBorder="1" applyAlignment="1">
      <alignment horizontal="center" vertical="top" wrapText="1"/>
    </xf>
    <xf numFmtId="188" fontId="5" fillId="0" borderId="3" xfId="1" quotePrefix="1" applyNumberFormat="1" applyFont="1" applyFill="1" applyBorder="1" applyAlignment="1">
      <alignment horizontal="center" vertical="top" wrapText="1"/>
    </xf>
    <xf numFmtId="188" fontId="5" fillId="0" borderId="3" xfId="1" applyNumberFormat="1" applyFont="1" applyFill="1" applyBorder="1" applyAlignment="1">
      <alignment horizontal="center" vertical="top" wrapText="1"/>
    </xf>
    <xf numFmtId="183" fontId="4" fillId="0" borderId="1" xfId="0" applyNumberFormat="1" applyFont="1" applyFill="1" applyBorder="1" applyAlignment="1">
      <alignment horizontal="right" vertical="center" wrapText="1"/>
    </xf>
    <xf numFmtId="183" fontId="4" fillId="0" borderId="14" xfId="0" applyNumberFormat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 wrapText="1"/>
    </xf>
    <xf numFmtId="14" fontId="5" fillId="0" borderId="21" xfId="0" applyNumberFormat="1" applyFont="1" applyFill="1" applyBorder="1" applyAlignment="1">
      <alignment horizontal="center" vertical="top" wrapText="1"/>
    </xf>
    <xf numFmtId="0" fontId="5" fillId="0" borderId="24" xfId="1" applyFont="1" applyFill="1" applyBorder="1" applyAlignment="1">
      <alignment horizontal="center" vertical="top" wrapText="1"/>
    </xf>
  </cellXfs>
  <cellStyles count="3">
    <cellStyle name="Normal" xfId="0" builtinId="0"/>
    <cellStyle name="Normal 2 2" xfId="1"/>
    <cellStyle name="Normal_2C-Thoiviec-Tonghop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413186</xdr:colOff>
      <xdr:row>1</xdr:row>
      <xdr:rowOff>265718</xdr:rowOff>
    </xdr:from>
    <xdr:to>
      <xdr:col>1</xdr:col>
      <xdr:colOff>869833</xdr:colOff>
      <xdr:row>1</xdr:row>
      <xdr:rowOff>265718</xdr:rowOff>
    </xdr:to>
    <xdr:cxnSp macro="">
      <xdr:nvCxnSpPr>
        <xdr:cNvPr id="3" name="Straight Connector 2"/>
        <xdr:cNvCxnSpPr/>
      </xdr:nvCxnSpPr>
      <xdr:spPr>
        <a:xfrm>
          <a:off x="638399" y="540885"/>
          <a:ext cx="44903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240459</xdr:colOff>
      <xdr:row>2</xdr:row>
      <xdr:rowOff>923712</xdr:rowOff>
    </xdr:from>
    <xdr:to>
      <xdr:col>24</xdr:col>
      <xdr:colOff>551030</xdr:colOff>
      <xdr:row>2</xdr:row>
      <xdr:rowOff>923712</xdr:rowOff>
    </xdr:to>
    <xdr:cxnSp macro="">
      <xdr:nvCxnSpPr>
        <xdr:cNvPr id="5" name="Straight Connector 4"/>
        <xdr:cNvCxnSpPr/>
      </xdr:nvCxnSpPr>
      <xdr:spPr>
        <a:xfrm>
          <a:off x="10361089" y="1481665"/>
          <a:ext cx="337211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9"/>
  <sheetViews>
    <sheetView showZeros="0" tabSelected="1" topLeftCell="F1" zoomScale="90" zoomScaleNormal="90" workbookViewId="0">
      <selection activeCell="H3" sqref="H3:AF3"/>
    </sheetView>
  </sheetViews>
  <sheetFormatPr defaultColWidth="9.109375" defaultRowHeight="13.2" x14ac:dyDescent="0.25"/>
  <cols>
    <col min="1" max="1" width="3.44140625" style="5" bestFit="1" customWidth="1"/>
    <col min="2" max="2" width="20.5546875" style="5" customWidth="1"/>
    <col min="3" max="3" width="5" style="5" customWidth="1"/>
    <col min="4" max="4" width="11.44140625" style="4" bestFit="1" customWidth="1"/>
    <col min="5" max="5" width="17.44140625" style="4" hidden="1" customWidth="1"/>
    <col min="6" max="6" width="9.33203125" style="5" customWidth="1"/>
    <col min="7" max="7" width="12" style="5" customWidth="1"/>
    <col min="8" max="8" width="7.6640625" style="5" customWidth="1"/>
    <col min="9" max="9" width="11" style="6" customWidth="1"/>
    <col min="10" max="10" width="5.44140625" style="5" bestFit="1" customWidth="1"/>
    <col min="11" max="11" width="11.44140625" style="6" bestFit="1" customWidth="1"/>
    <col min="12" max="12" width="7" style="24" bestFit="1" customWidth="1"/>
    <col min="13" max="13" width="11.44140625" style="6" bestFit="1" customWidth="1"/>
    <col min="14" max="14" width="5.44140625" style="24" customWidth="1"/>
    <col min="15" max="15" width="11.44140625" style="6" bestFit="1" customWidth="1"/>
    <col min="16" max="16" width="3.5546875" style="5" bestFit="1" customWidth="1"/>
    <col min="17" max="17" width="9" style="6" customWidth="1"/>
    <col min="18" max="18" width="6.33203125" style="7" customWidth="1"/>
    <col min="19" max="19" width="7.6640625" style="24" customWidth="1"/>
    <col min="20" max="20" width="5.33203125" style="24" bestFit="1" customWidth="1"/>
    <col min="21" max="21" width="5.109375" style="7" bestFit="1" customWidth="1"/>
    <col min="22" max="22" width="5" style="7" bestFit="1" customWidth="1"/>
    <col min="23" max="23" width="11.6640625" style="6" customWidth="1"/>
    <col min="24" max="24" width="11.109375" style="21" customWidth="1"/>
    <col min="25" max="25" width="8.44140625" style="8" customWidth="1"/>
    <col min="26" max="26" width="9.6640625" style="8" customWidth="1"/>
    <col min="27" max="27" width="7.6640625" style="7" customWidth="1"/>
    <col min="28" max="28" width="14.44140625" style="15" customWidth="1"/>
    <col min="29" max="29" width="18.5546875" style="22" bestFit="1" customWidth="1"/>
    <col min="30" max="30" width="6.109375" style="8" customWidth="1"/>
    <col min="31" max="31" width="15.5546875" style="21" bestFit="1" customWidth="1"/>
    <col min="32" max="32" width="20.33203125" style="5" customWidth="1"/>
    <col min="33" max="33" width="9" style="5" customWidth="1"/>
    <col min="34" max="36" width="9.109375" style="5"/>
    <col min="37" max="38" width="9.33203125" style="5" bestFit="1" customWidth="1"/>
    <col min="39" max="16384" width="9.109375" style="5"/>
  </cols>
  <sheetData>
    <row r="1" spans="1:33" ht="21.9" customHeight="1" x14ac:dyDescent="0.25">
      <c r="A1" s="128" t="s">
        <v>75</v>
      </c>
      <c r="B1" s="128"/>
      <c r="C1" s="128"/>
      <c r="D1" s="127"/>
      <c r="E1" s="127"/>
      <c r="F1" s="127"/>
      <c r="G1" s="127"/>
      <c r="H1" s="128" t="s">
        <v>81</v>
      </c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3" ht="21.9" customHeight="1" x14ac:dyDescent="0.25">
      <c r="A2" s="128" t="s">
        <v>76</v>
      </c>
      <c r="B2" s="128"/>
      <c r="C2" s="128"/>
      <c r="D2" s="127"/>
      <c r="E2" s="127"/>
      <c r="F2" s="127"/>
      <c r="G2" s="127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33" ht="87.75" customHeight="1" thickBot="1" x14ac:dyDescent="0.3">
      <c r="A3" s="32"/>
      <c r="B3" s="32"/>
      <c r="C3" s="32"/>
      <c r="D3" s="32"/>
      <c r="E3" s="32"/>
      <c r="F3" s="32"/>
      <c r="G3" s="32"/>
      <c r="H3" s="129" t="s">
        <v>84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</row>
    <row r="4" spans="1:33" s="9" customFormat="1" ht="76.5" customHeight="1" x14ac:dyDescent="0.25">
      <c r="A4" s="154" t="s">
        <v>0</v>
      </c>
      <c r="B4" s="148" t="s">
        <v>1</v>
      </c>
      <c r="C4" s="150" t="s">
        <v>33</v>
      </c>
      <c r="D4" s="161" t="s">
        <v>15</v>
      </c>
      <c r="E4" s="161" t="s">
        <v>16</v>
      </c>
      <c r="F4" s="148" t="s">
        <v>17</v>
      </c>
      <c r="G4" s="148" t="s">
        <v>18</v>
      </c>
      <c r="H4" s="148" t="s">
        <v>19</v>
      </c>
      <c r="I4" s="148"/>
      <c r="J4" s="148" t="s">
        <v>20</v>
      </c>
      <c r="K4" s="148"/>
      <c r="L4" s="148" t="s">
        <v>21</v>
      </c>
      <c r="M4" s="148"/>
      <c r="N4" s="148" t="s">
        <v>2</v>
      </c>
      <c r="O4" s="148"/>
      <c r="P4" s="148" t="s">
        <v>3</v>
      </c>
      <c r="Q4" s="148"/>
      <c r="R4" s="148" t="s">
        <v>4</v>
      </c>
      <c r="S4" s="148"/>
      <c r="T4" s="148"/>
      <c r="U4" s="148"/>
      <c r="V4" s="148"/>
      <c r="W4" s="148"/>
      <c r="X4" s="165" t="s">
        <v>42</v>
      </c>
      <c r="Y4" s="168" t="s">
        <v>5</v>
      </c>
      <c r="Z4" s="169"/>
      <c r="AA4" s="167" t="s">
        <v>6</v>
      </c>
      <c r="AB4" s="163" t="s">
        <v>40</v>
      </c>
      <c r="AC4" s="167" t="s">
        <v>29</v>
      </c>
      <c r="AD4" s="167"/>
      <c r="AE4" s="165" t="s">
        <v>28</v>
      </c>
      <c r="AF4" s="159" t="s">
        <v>7</v>
      </c>
    </row>
    <row r="5" spans="1:33" s="9" customFormat="1" ht="80.25" customHeight="1" thickBot="1" x14ac:dyDescent="0.3">
      <c r="A5" s="155"/>
      <c r="B5" s="149"/>
      <c r="C5" s="151"/>
      <c r="D5" s="162"/>
      <c r="E5" s="162"/>
      <c r="F5" s="149"/>
      <c r="G5" s="149"/>
      <c r="H5" s="1" t="s">
        <v>8</v>
      </c>
      <c r="I5" s="2" t="s">
        <v>9</v>
      </c>
      <c r="J5" s="1" t="s">
        <v>22</v>
      </c>
      <c r="K5" s="2" t="s">
        <v>9</v>
      </c>
      <c r="L5" s="26" t="s">
        <v>10</v>
      </c>
      <c r="M5" s="2" t="s">
        <v>9</v>
      </c>
      <c r="N5" s="26" t="s">
        <v>10</v>
      </c>
      <c r="O5" s="2" t="s">
        <v>9</v>
      </c>
      <c r="P5" s="1" t="s">
        <v>22</v>
      </c>
      <c r="Q5" s="2" t="s">
        <v>9</v>
      </c>
      <c r="R5" s="16" t="s">
        <v>23</v>
      </c>
      <c r="S5" s="25" t="s">
        <v>24</v>
      </c>
      <c r="T5" s="25" t="s">
        <v>25</v>
      </c>
      <c r="U5" s="16" t="s">
        <v>26</v>
      </c>
      <c r="V5" s="16" t="s">
        <v>30</v>
      </c>
      <c r="W5" s="17" t="s">
        <v>9</v>
      </c>
      <c r="X5" s="171"/>
      <c r="Y5" s="18" t="s">
        <v>12</v>
      </c>
      <c r="Z5" s="18" t="s">
        <v>13</v>
      </c>
      <c r="AA5" s="170"/>
      <c r="AB5" s="164"/>
      <c r="AC5" s="23" t="s">
        <v>37</v>
      </c>
      <c r="AD5" s="16" t="s">
        <v>41</v>
      </c>
      <c r="AE5" s="166"/>
      <c r="AF5" s="160"/>
    </row>
    <row r="6" spans="1:33" s="31" customFormat="1" ht="22.5" customHeight="1" thickBot="1" x14ac:dyDescent="0.3">
      <c r="A6" s="27">
        <v>1</v>
      </c>
      <c r="B6" s="28">
        <v>2</v>
      </c>
      <c r="C6" s="28">
        <v>3</v>
      </c>
      <c r="D6" s="28">
        <v>4</v>
      </c>
      <c r="E6" s="28">
        <v>5</v>
      </c>
      <c r="F6" s="28">
        <v>6</v>
      </c>
      <c r="G6" s="28">
        <v>7</v>
      </c>
      <c r="H6" s="28">
        <v>8</v>
      </c>
      <c r="I6" s="28">
        <v>9</v>
      </c>
      <c r="J6" s="28">
        <v>10</v>
      </c>
      <c r="K6" s="28">
        <v>11</v>
      </c>
      <c r="L6" s="28">
        <v>12</v>
      </c>
      <c r="M6" s="28">
        <v>13</v>
      </c>
      <c r="N6" s="28">
        <v>14</v>
      </c>
      <c r="O6" s="28">
        <v>15</v>
      </c>
      <c r="P6" s="28">
        <v>16</v>
      </c>
      <c r="Q6" s="28">
        <v>17</v>
      </c>
      <c r="R6" s="29">
        <v>18</v>
      </c>
      <c r="S6" s="28">
        <v>19</v>
      </c>
      <c r="T6" s="28">
        <v>20</v>
      </c>
      <c r="U6" s="29">
        <v>21</v>
      </c>
      <c r="V6" s="29">
        <v>22</v>
      </c>
      <c r="W6" s="28">
        <v>23</v>
      </c>
      <c r="X6" s="29">
        <v>24</v>
      </c>
      <c r="Y6" s="28">
        <v>25</v>
      </c>
      <c r="Z6" s="28">
        <v>26</v>
      </c>
      <c r="AA6" s="28">
        <v>27</v>
      </c>
      <c r="AB6" s="28">
        <v>28</v>
      </c>
      <c r="AC6" s="29">
        <v>29</v>
      </c>
      <c r="AD6" s="28">
        <v>30</v>
      </c>
      <c r="AE6" s="28">
        <v>31</v>
      </c>
      <c r="AF6" s="30">
        <v>32</v>
      </c>
    </row>
    <row r="7" spans="1:33" s="11" customFormat="1" ht="30" customHeight="1" thickBot="1" x14ac:dyDescent="0.3">
      <c r="A7" s="33" t="s">
        <v>14</v>
      </c>
      <c r="B7" s="34" t="s">
        <v>80</v>
      </c>
      <c r="C7" s="35"/>
      <c r="D7" s="35"/>
      <c r="E7" s="35"/>
      <c r="F7" s="35"/>
      <c r="G7" s="35"/>
      <c r="H7" s="35"/>
      <c r="I7" s="35"/>
      <c r="J7" s="35"/>
      <c r="K7" s="35"/>
      <c r="L7" s="36"/>
      <c r="M7" s="37"/>
      <c r="N7" s="38"/>
      <c r="O7" s="39"/>
      <c r="P7" s="40"/>
      <c r="Q7" s="39"/>
      <c r="R7" s="41"/>
      <c r="S7" s="38"/>
      <c r="T7" s="38"/>
      <c r="U7" s="41"/>
      <c r="V7" s="42"/>
      <c r="W7" s="43"/>
      <c r="X7" s="44"/>
      <c r="Y7" s="45"/>
      <c r="Z7" s="41"/>
      <c r="AA7" s="41"/>
      <c r="AB7" s="46"/>
      <c r="AC7" s="47">
        <f>AC9</f>
        <v>107578533</v>
      </c>
      <c r="AD7" s="48"/>
      <c r="AE7" s="49">
        <f>AE9</f>
        <v>107578533</v>
      </c>
      <c r="AF7" s="50"/>
      <c r="AG7" s="10"/>
    </row>
    <row r="8" spans="1:33" s="11" customFormat="1" ht="22.5" customHeight="1" thickBot="1" x14ac:dyDescent="0.3">
      <c r="A8" s="51"/>
      <c r="B8" s="35" t="s">
        <v>44</v>
      </c>
      <c r="C8" s="35"/>
      <c r="D8" s="35"/>
      <c r="E8" s="35"/>
      <c r="F8" s="35"/>
      <c r="G8" s="35"/>
      <c r="H8" s="35"/>
      <c r="I8" s="35"/>
      <c r="J8" s="35"/>
      <c r="K8" s="35"/>
      <c r="L8" s="52"/>
      <c r="M8" s="35"/>
      <c r="N8" s="38"/>
      <c r="O8" s="39"/>
      <c r="P8" s="40"/>
      <c r="Q8" s="39"/>
      <c r="R8" s="41"/>
      <c r="S8" s="38"/>
      <c r="T8" s="38"/>
      <c r="U8" s="41"/>
      <c r="V8" s="42"/>
      <c r="W8" s="43"/>
      <c r="X8" s="44"/>
      <c r="Y8" s="45"/>
      <c r="Z8" s="41"/>
      <c r="AA8" s="41"/>
      <c r="AB8" s="46"/>
      <c r="AC8" s="53"/>
      <c r="AD8" s="45"/>
      <c r="AE8" s="44"/>
      <c r="AF8" s="50"/>
      <c r="AG8" s="10"/>
    </row>
    <row r="9" spans="1:33" s="3" customFormat="1" ht="56.25" customHeight="1" x14ac:dyDescent="0.25">
      <c r="A9" s="146">
        <v>1</v>
      </c>
      <c r="B9" s="132" t="s">
        <v>45</v>
      </c>
      <c r="C9" s="134"/>
      <c r="D9" s="137" t="s">
        <v>46</v>
      </c>
      <c r="E9" s="140"/>
      <c r="F9" s="142" t="s">
        <v>47</v>
      </c>
      <c r="G9" s="144" t="s">
        <v>48</v>
      </c>
      <c r="H9" s="152">
        <v>4.32</v>
      </c>
      <c r="I9" s="156" t="s">
        <v>49</v>
      </c>
      <c r="J9" s="54">
        <f t="shared" ref="J9:J17" si="0">U9</f>
        <v>0.15</v>
      </c>
      <c r="K9" s="55">
        <f t="shared" ref="K9:K17" si="1">IF(J9&gt;0,W9,"")</f>
        <v>43891</v>
      </c>
      <c r="L9" s="56">
        <f t="shared" ref="L9:L17" si="2">T9</f>
        <v>0</v>
      </c>
      <c r="M9" s="57" t="str">
        <f t="shared" ref="M9:M17" si="3">IF(L9&gt;0,W9,"")</f>
        <v/>
      </c>
      <c r="N9" s="56">
        <f t="shared" ref="N9:N17" si="4">S9</f>
        <v>0</v>
      </c>
      <c r="O9" s="57" t="str">
        <f t="shared" ref="O9:O17" si="5">IF(N9&gt;0,W9,"")</f>
        <v/>
      </c>
      <c r="P9" s="58"/>
      <c r="Q9" s="59"/>
      <c r="R9" s="60">
        <v>3.66</v>
      </c>
      <c r="S9" s="61"/>
      <c r="T9" s="61"/>
      <c r="U9" s="62">
        <v>0.15</v>
      </c>
      <c r="V9" s="62"/>
      <c r="W9" s="63">
        <v>43891</v>
      </c>
      <c r="X9" s="64">
        <v>7054330</v>
      </c>
      <c r="Y9" s="65">
        <v>25.02</v>
      </c>
      <c r="Z9" s="62"/>
      <c r="AA9" s="62">
        <v>59.07</v>
      </c>
      <c r="AB9" s="66" t="s">
        <v>50</v>
      </c>
      <c r="AC9" s="67">
        <v>107578533</v>
      </c>
      <c r="AD9" s="68">
        <v>0</v>
      </c>
      <c r="AE9" s="69">
        <f>AC9+AD9</f>
        <v>107578533</v>
      </c>
      <c r="AF9" s="130" t="s">
        <v>52</v>
      </c>
    </row>
    <row r="10" spans="1:33" s="3" customFormat="1" ht="24.9" customHeight="1" x14ac:dyDescent="0.25">
      <c r="A10" s="147"/>
      <c r="B10" s="133"/>
      <c r="C10" s="135"/>
      <c r="D10" s="138"/>
      <c r="E10" s="141"/>
      <c r="F10" s="143"/>
      <c r="G10" s="145"/>
      <c r="H10" s="153"/>
      <c r="I10" s="157"/>
      <c r="J10" s="70">
        <f t="shared" si="0"/>
        <v>0.15</v>
      </c>
      <c r="K10" s="71">
        <f t="shared" si="1"/>
        <v>43922</v>
      </c>
      <c r="L10" s="72">
        <f t="shared" si="2"/>
        <v>0</v>
      </c>
      <c r="M10" s="73" t="str">
        <f t="shared" si="3"/>
        <v/>
      </c>
      <c r="N10" s="72">
        <f t="shared" si="4"/>
        <v>0</v>
      </c>
      <c r="O10" s="73" t="str">
        <f t="shared" si="5"/>
        <v/>
      </c>
      <c r="P10" s="74"/>
      <c r="Q10" s="75"/>
      <c r="R10" s="60">
        <v>3.99</v>
      </c>
      <c r="S10" s="76"/>
      <c r="T10" s="76"/>
      <c r="U10" s="77">
        <v>0.15</v>
      </c>
      <c r="V10" s="77"/>
      <c r="W10" s="78">
        <v>43922</v>
      </c>
      <c r="X10" s="79"/>
      <c r="Y10" s="80"/>
      <c r="Z10" s="77"/>
      <c r="AA10" s="77"/>
      <c r="AB10" s="81"/>
      <c r="AC10" s="82"/>
      <c r="AD10" s="83"/>
      <c r="AE10" s="84"/>
      <c r="AF10" s="131"/>
    </row>
    <row r="11" spans="1:33" s="3" customFormat="1" ht="24.9" customHeight="1" x14ac:dyDescent="0.25">
      <c r="A11" s="147"/>
      <c r="B11" s="133"/>
      <c r="C11" s="136"/>
      <c r="D11" s="139"/>
      <c r="E11" s="141"/>
      <c r="F11" s="143"/>
      <c r="G11" s="145"/>
      <c r="H11" s="145"/>
      <c r="I11" s="158"/>
      <c r="J11" s="70">
        <f t="shared" si="0"/>
        <v>0.15</v>
      </c>
      <c r="K11" s="71">
        <f t="shared" si="1"/>
        <v>45017</v>
      </c>
      <c r="L11" s="72">
        <f t="shared" si="2"/>
        <v>0</v>
      </c>
      <c r="M11" s="73" t="str">
        <f t="shared" si="3"/>
        <v/>
      </c>
      <c r="N11" s="72">
        <f t="shared" si="4"/>
        <v>0</v>
      </c>
      <c r="O11" s="73" t="str">
        <f t="shared" si="5"/>
        <v/>
      </c>
      <c r="P11" s="70"/>
      <c r="Q11" s="73"/>
      <c r="R11" s="60">
        <v>4.32</v>
      </c>
      <c r="S11" s="72"/>
      <c r="T11" s="72"/>
      <c r="U11" s="60">
        <v>0.15</v>
      </c>
      <c r="V11" s="60"/>
      <c r="W11" s="71">
        <v>45017</v>
      </c>
      <c r="X11" s="85"/>
      <c r="Y11" s="86"/>
      <c r="Z11" s="60"/>
      <c r="AA11" s="60"/>
      <c r="AB11" s="87"/>
      <c r="AC11" s="88"/>
      <c r="AD11" s="86"/>
      <c r="AE11" s="85"/>
      <c r="AF11" s="131"/>
    </row>
    <row r="12" spans="1:33" s="3" customFormat="1" ht="24.9" customHeight="1" x14ac:dyDescent="0.25">
      <c r="A12" s="147"/>
      <c r="B12" s="133"/>
      <c r="C12" s="136"/>
      <c r="D12" s="139"/>
      <c r="E12" s="141"/>
      <c r="F12" s="143"/>
      <c r="G12" s="145"/>
      <c r="H12" s="145"/>
      <c r="I12" s="158"/>
      <c r="J12" s="70">
        <f t="shared" si="0"/>
        <v>0.15</v>
      </c>
      <c r="K12" s="71">
        <f t="shared" si="1"/>
        <v>45108</v>
      </c>
      <c r="L12" s="72">
        <f t="shared" si="2"/>
        <v>0</v>
      </c>
      <c r="M12" s="73" t="str">
        <f t="shared" si="3"/>
        <v/>
      </c>
      <c r="N12" s="72">
        <f t="shared" si="4"/>
        <v>0</v>
      </c>
      <c r="O12" s="73" t="str">
        <f t="shared" si="5"/>
        <v/>
      </c>
      <c r="P12" s="70"/>
      <c r="Q12" s="73"/>
      <c r="R12" s="60">
        <v>4.32</v>
      </c>
      <c r="S12" s="72"/>
      <c r="T12" s="72"/>
      <c r="U12" s="60">
        <v>0.15</v>
      </c>
      <c r="V12" s="60"/>
      <c r="W12" s="71">
        <v>45108</v>
      </c>
      <c r="X12" s="85"/>
      <c r="Y12" s="86"/>
      <c r="Z12" s="60"/>
      <c r="AA12" s="60"/>
      <c r="AB12" s="87"/>
      <c r="AC12" s="88"/>
      <c r="AD12" s="86"/>
      <c r="AE12" s="85"/>
      <c r="AF12" s="131"/>
    </row>
    <row r="13" spans="1:33" s="3" customFormat="1" ht="24.9" customHeight="1" x14ac:dyDescent="0.25">
      <c r="A13" s="147"/>
      <c r="B13" s="133"/>
      <c r="C13" s="136"/>
      <c r="D13" s="139"/>
      <c r="E13" s="141"/>
      <c r="F13" s="143"/>
      <c r="G13" s="145"/>
      <c r="H13" s="145"/>
      <c r="I13" s="158"/>
      <c r="J13" s="70">
        <f t="shared" si="0"/>
        <v>0</v>
      </c>
      <c r="K13" s="73" t="str">
        <f t="shared" si="1"/>
        <v/>
      </c>
      <c r="L13" s="72">
        <f t="shared" si="2"/>
        <v>0</v>
      </c>
      <c r="M13" s="73" t="str">
        <f t="shared" si="3"/>
        <v/>
      </c>
      <c r="N13" s="72">
        <f t="shared" si="4"/>
        <v>0</v>
      </c>
      <c r="O13" s="73" t="str">
        <f t="shared" si="5"/>
        <v/>
      </c>
      <c r="P13" s="70"/>
      <c r="Q13" s="73"/>
      <c r="R13" s="60">
        <v>4.32</v>
      </c>
      <c r="S13" s="72"/>
      <c r="T13" s="72"/>
      <c r="U13" s="60"/>
      <c r="V13" s="60"/>
      <c r="W13" s="71">
        <v>45261</v>
      </c>
      <c r="X13" s="85"/>
      <c r="Y13" s="86"/>
      <c r="Z13" s="60"/>
      <c r="AA13" s="60"/>
      <c r="AB13" s="87"/>
      <c r="AC13" s="88"/>
      <c r="AD13" s="86"/>
      <c r="AE13" s="85"/>
      <c r="AF13" s="131"/>
    </row>
    <row r="14" spans="1:33" s="3" customFormat="1" ht="24.9" customHeight="1" x14ac:dyDescent="0.25">
      <c r="A14" s="147"/>
      <c r="B14" s="133"/>
      <c r="C14" s="136"/>
      <c r="D14" s="139"/>
      <c r="E14" s="141"/>
      <c r="F14" s="143"/>
      <c r="G14" s="145"/>
      <c r="H14" s="145"/>
      <c r="I14" s="158"/>
      <c r="J14" s="70">
        <f t="shared" si="0"/>
        <v>0</v>
      </c>
      <c r="K14" s="73" t="str">
        <f t="shared" si="1"/>
        <v/>
      </c>
      <c r="L14" s="72">
        <f t="shared" si="2"/>
        <v>0</v>
      </c>
      <c r="M14" s="73" t="str">
        <f t="shared" si="3"/>
        <v/>
      </c>
      <c r="N14" s="72">
        <f t="shared" si="4"/>
        <v>0</v>
      </c>
      <c r="O14" s="73" t="str">
        <f t="shared" si="5"/>
        <v/>
      </c>
      <c r="P14" s="70"/>
      <c r="Q14" s="73"/>
      <c r="R14" s="60">
        <v>4.32</v>
      </c>
      <c r="S14" s="72"/>
      <c r="T14" s="72"/>
      <c r="U14" s="60"/>
      <c r="V14" s="60"/>
      <c r="W14" s="71">
        <v>45474</v>
      </c>
      <c r="X14" s="85"/>
      <c r="Y14" s="86"/>
      <c r="Z14" s="60"/>
      <c r="AA14" s="60"/>
      <c r="AB14" s="87"/>
      <c r="AC14" s="88"/>
      <c r="AD14" s="86"/>
      <c r="AE14" s="85"/>
      <c r="AF14" s="131"/>
    </row>
    <row r="15" spans="1:33" s="3" customFormat="1" ht="24.9" customHeight="1" x14ac:dyDescent="0.25">
      <c r="A15" s="147"/>
      <c r="B15" s="133"/>
      <c r="C15" s="136"/>
      <c r="D15" s="139"/>
      <c r="E15" s="141"/>
      <c r="F15" s="143"/>
      <c r="G15" s="145"/>
      <c r="H15" s="145"/>
      <c r="I15" s="158"/>
      <c r="J15" s="70">
        <f t="shared" si="0"/>
        <v>0</v>
      </c>
      <c r="K15" s="73" t="str">
        <f t="shared" si="1"/>
        <v/>
      </c>
      <c r="L15" s="72">
        <f t="shared" si="2"/>
        <v>0</v>
      </c>
      <c r="M15" s="73" t="str">
        <f t="shared" si="3"/>
        <v/>
      </c>
      <c r="N15" s="72">
        <f t="shared" si="4"/>
        <v>0</v>
      </c>
      <c r="O15" s="73" t="str">
        <f t="shared" si="5"/>
        <v/>
      </c>
      <c r="P15" s="70"/>
      <c r="Q15" s="73"/>
      <c r="R15" s="60">
        <v>4.32</v>
      </c>
      <c r="S15" s="72"/>
      <c r="T15" s="72"/>
      <c r="U15" s="60"/>
      <c r="V15" s="60"/>
      <c r="W15" s="71">
        <v>45689</v>
      </c>
      <c r="X15" s="85"/>
      <c r="Y15" s="86"/>
      <c r="Z15" s="60"/>
      <c r="AA15" s="60"/>
      <c r="AB15" s="87"/>
      <c r="AC15" s="88"/>
      <c r="AD15" s="86"/>
      <c r="AE15" s="85"/>
      <c r="AF15" s="131"/>
    </row>
    <row r="16" spans="1:33" s="3" customFormat="1" ht="24.9" customHeight="1" x14ac:dyDescent="0.25">
      <c r="A16" s="147"/>
      <c r="B16" s="133"/>
      <c r="C16" s="136"/>
      <c r="D16" s="139"/>
      <c r="E16" s="141"/>
      <c r="F16" s="143"/>
      <c r="G16" s="145"/>
      <c r="H16" s="145"/>
      <c r="I16" s="158"/>
      <c r="J16" s="70">
        <f t="shared" si="0"/>
        <v>0</v>
      </c>
      <c r="K16" s="73" t="str">
        <f t="shared" si="1"/>
        <v/>
      </c>
      <c r="L16" s="72">
        <f t="shared" si="2"/>
        <v>0</v>
      </c>
      <c r="M16" s="73" t="str">
        <f t="shared" si="3"/>
        <v/>
      </c>
      <c r="N16" s="72">
        <f t="shared" si="4"/>
        <v>0</v>
      </c>
      <c r="O16" s="73" t="str">
        <f t="shared" si="5"/>
        <v/>
      </c>
      <c r="P16" s="70"/>
      <c r="Q16" s="73"/>
      <c r="R16" s="60"/>
      <c r="S16" s="72"/>
      <c r="T16" s="72"/>
      <c r="U16" s="60"/>
      <c r="V16" s="60"/>
      <c r="W16" s="73"/>
      <c r="X16" s="85"/>
      <c r="Y16" s="86"/>
      <c r="Z16" s="60"/>
      <c r="AA16" s="60"/>
      <c r="AB16" s="87"/>
      <c r="AC16" s="88"/>
      <c r="AD16" s="86"/>
      <c r="AE16" s="85"/>
      <c r="AF16" s="131"/>
    </row>
    <row r="17" spans="1:38" s="3" customFormat="1" ht="22.5" customHeight="1" thickBot="1" x14ac:dyDescent="0.3">
      <c r="A17" s="147"/>
      <c r="B17" s="133"/>
      <c r="C17" s="136"/>
      <c r="D17" s="139"/>
      <c r="E17" s="141"/>
      <c r="F17" s="143"/>
      <c r="G17" s="145"/>
      <c r="H17" s="145"/>
      <c r="I17" s="158"/>
      <c r="J17" s="70">
        <f t="shared" si="0"/>
        <v>0</v>
      </c>
      <c r="K17" s="73" t="str">
        <f t="shared" si="1"/>
        <v/>
      </c>
      <c r="L17" s="72">
        <f t="shared" si="2"/>
        <v>0</v>
      </c>
      <c r="M17" s="73" t="str">
        <f t="shared" si="3"/>
        <v/>
      </c>
      <c r="N17" s="72">
        <f t="shared" si="4"/>
        <v>0</v>
      </c>
      <c r="O17" s="73" t="str">
        <f t="shared" si="5"/>
        <v/>
      </c>
      <c r="P17" s="70"/>
      <c r="Q17" s="73"/>
      <c r="R17" s="60"/>
      <c r="S17" s="72"/>
      <c r="T17" s="72"/>
      <c r="U17" s="60"/>
      <c r="V17" s="60"/>
      <c r="W17" s="73"/>
      <c r="X17" s="85"/>
      <c r="Y17" s="86"/>
      <c r="Z17" s="60"/>
      <c r="AA17" s="60"/>
      <c r="AB17" s="87"/>
      <c r="AC17" s="88"/>
      <c r="AD17" s="86"/>
      <c r="AE17" s="85"/>
      <c r="AF17" s="131"/>
    </row>
    <row r="18" spans="1:38" s="11" customFormat="1" ht="29.25" customHeight="1" thickBot="1" x14ac:dyDescent="0.3">
      <c r="A18" s="33" t="s">
        <v>43</v>
      </c>
      <c r="B18" s="34" t="s">
        <v>79</v>
      </c>
      <c r="C18" s="35"/>
      <c r="D18" s="35"/>
      <c r="E18" s="35"/>
      <c r="F18" s="35"/>
      <c r="G18" s="35"/>
      <c r="H18" s="35"/>
      <c r="I18" s="35"/>
      <c r="J18" s="35"/>
      <c r="K18" s="35"/>
      <c r="L18" s="36"/>
      <c r="M18" s="37"/>
      <c r="N18" s="38"/>
      <c r="O18" s="39"/>
      <c r="P18" s="40"/>
      <c r="Q18" s="39"/>
      <c r="R18" s="41"/>
      <c r="S18" s="38"/>
      <c r="T18" s="38"/>
      <c r="U18" s="41"/>
      <c r="V18" s="42"/>
      <c r="W18" s="43"/>
      <c r="X18" s="44"/>
      <c r="Y18" s="45"/>
      <c r="Z18" s="41"/>
      <c r="AA18" s="41"/>
      <c r="AB18" s="46"/>
      <c r="AC18" s="49">
        <f>AC20+AC29+AC40+AC52+AC64</f>
        <v>1455464302</v>
      </c>
      <c r="AD18" s="48"/>
      <c r="AE18" s="49">
        <f>AE20+AE29+AE40+AE52+AE64</f>
        <v>1455464302</v>
      </c>
      <c r="AF18" s="50"/>
      <c r="AG18" s="10"/>
    </row>
    <row r="19" spans="1:38" s="11" customFormat="1" ht="28.5" customHeight="1" thickBot="1" x14ac:dyDescent="0.3">
      <c r="A19" s="51"/>
      <c r="B19" s="35" t="s">
        <v>78</v>
      </c>
      <c r="C19" s="35"/>
      <c r="D19" s="35"/>
      <c r="E19" s="35"/>
      <c r="F19" s="35"/>
      <c r="G19" s="35"/>
      <c r="H19" s="35"/>
      <c r="I19" s="35"/>
      <c r="J19" s="35"/>
      <c r="K19" s="35"/>
      <c r="L19" s="52"/>
      <c r="M19" s="35"/>
      <c r="N19" s="38"/>
      <c r="O19" s="39"/>
      <c r="P19" s="40"/>
      <c r="Q19" s="39"/>
      <c r="R19" s="41"/>
      <c r="S19" s="38"/>
      <c r="T19" s="38"/>
      <c r="U19" s="41"/>
      <c r="V19" s="42"/>
      <c r="W19" s="43"/>
      <c r="X19" s="44"/>
      <c r="Y19" s="45"/>
      <c r="Z19" s="41"/>
      <c r="AA19" s="41"/>
      <c r="AB19" s="46"/>
      <c r="AC19" s="53"/>
      <c r="AD19" s="45"/>
      <c r="AE19" s="44"/>
      <c r="AF19" s="50"/>
      <c r="AG19" s="10"/>
    </row>
    <row r="20" spans="1:38" s="13" customFormat="1" ht="33" customHeight="1" x14ac:dyDescent="0.25">
      <c r="A20" s="146">
        <v>2</v>
      </c>
      <c r="B20" s="132" t="s">
        <v>53</v>
      </c>
      <c r="C20" s="134"/>
      <c r="D20" s="137" t="s">
        <v>54</v>
      </c>
      <c r="E20" s="140"/>
      <c r="F20" s="142" t="s">
        <v>55</v>
      </c>
      <c r="G20" s="144" t="s">
        <v>56</v>
      </c>
      <c r="H20" s="152">
        <v>4.8899999999999997</v>
      </c>
      <c r="I20" s="156" t="s">
        <v>57</v>
      </c>
      <c r="J20" s="54">
        <f t="shared" ref="J20:J28" si="6">U20</f>
        <v>0</v>
      </c>
      <c r="K20" s="57" t="str">
        <f t="shared" ref="K20:K28" si="7">IF(J20&gt;0,W20,"")</f>
        <v/>
      </c>
      <c r="L20" s="56">
        <f t="shared" ref="L20:L28" si="8">T20</f>
        <v>0.3</v>
      </c>
      <c r="M20" s="55">
        <f t="shared" ref="M20:M28" si="9">IF(L20&gt;0,W20,"")</f>
        <v>43922</v>
      </c>
      <c r="N20" s="56">
        <f t="shared" ref="N20:N28" si="10">S20</f>
        <v>0.06</v>
      </c>
      <c r="O20" s="55">
        <f t="shared" ref="O20:O28" si="11">IF(N20&gt;0,W20,"")</f>
        <v>43922</v>
      </c>
      <c r="P20" s="58"/>
      <c r="Q20" s="59"/>
      <c r="R20" s="60">
        <v>4.8899999999999997</v>
      </c>
      <c r="S20" s="61">
        <v>0.06</v>
      </c>
      <c r="T20" s="61">
        <v>0.3</v>
      </c>
      <c r="U20" s="62"/>
      <c r="V20" s="62"/>
      <c r="W20" s="63">
        <v>43922</v>
      </c>
      <c r="X20" s="64">
        <v>11867494</v>
      </c>
      <c r="Y20" s="65">
        <v>37.07</v>
      </c>
      <c r="Z20" s="62"/>
      <c r="AA20" s="62">
        <v>57</v>
      </c>
      <c r="AB20" s="66" t="s">
        <v>39</v>
      </c>
      <c r="AC20" s="67">
        <v>344157326</v>
      </c>
      <c r="AD20" s="68">
        <v>0</v>
      </c>
      <c r="AE20" s="69">
        <f>AC20+AD20</f>
        <v>344157326</v>
      </c>
      <c r="AF20" s="130" t="s">
        <v>52</v>
      </c>
      <c r="AK20" s="14"/>
      <c r="AL20" s="14"/>
    </row>
    <row r="21" spans="1:38" s="13" customFormat="1" ht="24.9" customHeight="1" x14ac:dyDescent="0.25">
      <c r="A21" s="147"/>
      <c r="B21" s="133"/>
      <c r="C21" s="135"/>
      <c r="D21" s="138"/>
      <c r="E21" s="141"/>
      <c r="F21" s="143"/>
      <c r="G21" s="145"/>
      <c r="H21" s="153"/>
      <c r="I21" s="157"/>
      <c r="J21" s="70">
        <f t="shared" si="6"/>
        <v>0</v>
      </c>
      <c r="K21" s="73" t="str">
        <f t="shared" si="7"/>
        <v/>
      </c>
      <c r="L21" s="72">
        <f t="shared" si="8"/>
        <v>0.31</v>
      </c>
      <c r="M21" s="71">
        <f t="shared" si="9"/>
        <v>44075</v>
      </c>
      <c r="N21" s="72">
        <f t="shared" si="10"/>
        <v>7.0000000000000007E-2</v>
      </c>
      <c r="O21" s="71">
        <f t="shared" si="11"/>
        <v>44075</v>
      </c>
      <c r="P21" s="74"/>
      <c r="Q21" s="75"/>
      <c r="R21" s="60">
        <v>4.8899999999999997</v>
      </c>
      <c r="S21" s="76">
        <v>7.0000000000000007E-2</v>
      </c>
      <c r="T21" s="76">
        <v>0.31</v>
      </c>
      <c r="U21" s="77"/>
      <c r="V21" s="77"/>
      <c r="W21" s="78">
        <v>44075</v>
      </c>
      <c r="X21" s="79"/>
      <c r="Y21" s="80"/>
      <c r="Z21" s="77"/>
      <c r="AA21" s="77"/>
      <c r="AB21" s="81"/>
      <c r="AC21" s="82"/>
      <c r="AD21" s="83"/>
      <c r="AE21" s="84"/>
      <c r="AF21" s="131"/>
      <c r="AK21" s="14"/>
      <c r="AL21" s="14"/>
    </row>
    <row r="22" spans="1:38" s="13" customFormat="1" ht="24.9" customHeight="1" x14ac:dyDescent="0.25">
      <c r="A22" s="147"/>
      <c r="B22" s="133"/>
      <c r="C22" s="136"/>
      <c r="D22" s="139"/>
      <c r="E22" s="141"/>
      <c r="F22" s="143"/>
      <c r="G22" s="145"/>
      <c r="H22" s="145"/>
      <c r="I22" s="158"/>
      <c r="J22" s="70">
        <f t="shared" si="6"/>
        <v>0</v>
      </c>
      <c r="K22" s="73" t="str">
        <f t="shared" si="7"/>
        <v/>
      </c>
      <c r="L22" s="72">
        <f t="shared" si="8"/>
        <v>0.32</v>
      </c>
      <c r="M22" s="71">
        <f t="shared" si="9"/>
        <v>44440</v>
      </c>
      <c r="N22" s="72">
        <f t="shared" si="10"/>
        <v>0.08</v>
      </c>
      <c r="O22" s="71">
        <f t="shared" si="11"/>
        <v>44440</v>
      </c>
      <c r="P22" s="70"/>
      <c r="Q22" s="73"/>
      <c r="R22" s="60">
        <v>4.8899999999999997</v>
      </c>
      <c r="S22" s="72">
        <v>0.08</v>
      </c>
      <c r="T22" s="72">
        <v>0.32</v>
      </c>
      <c r="U22" s="60"/>
      <c r="V22" s="60"/>
      <c r="W22" s="71">
        <v>44440</v>
      </c>
      <c r="X22" s="85"/>
      <c r="Y22" s="86"/>
      <c r="Z22" s="60"/>
      <c r="AA22" s="60"/>
      <c r="AB22" s="87"/>
      <c r="AC22" s="88"/>
      <c r="AD22" s="86"/>
      <c r="AE22" s="85"/>
      <c r="AF22" s="131"/>
    </row>
    <row r="23" spans="1:38" s="13" customFormat="1" ht="24.9" customHeight="1" x14ac:dyDescent="0.25">
      <c r="A23" s="147"/>
      <c r="B23" s="133"/>
      <c r="C23" s="136"/>
      <c r="D23" s="139"/>
      <c r="E23" s="141"/>
      <c r="F23" s="143"/>
      <c r="G23" s="145"/>
      <c r="H23" s="145"/>
      <c r="I23" s="158"/>
      <c r="J23" s="70">
        <f t="shared" si="6"/>
        <v>0</v>
      </c>
      <c r="K23" s="73" t="str">
        <f t="shared" si="7"/>
        <v/>
      </c>
      <c r="L23" s="72">
        <f t="shared" si="8"/>
        <v>0.33</v>
      </c>
      <c r="M23" s="71">
        <f t="shared" si="9"/>
        <v>44805</v>
      </c>
      <c r="N23" s="72">
        <f t="shared" si="10"/>
        <v>0.09</v>
      </c>
      <c r="O23" s="71">
        <f t="shared" si="11"/>
        <v>44805</v>
      </c>
      <c r="P23" s="70"/>
      <c r="Q23" s="73"/>
      <c r="R23" s="60">
        <v>4.8899999999999997</v>
      </c>
      <c r="S23" s="72">
        <v>0.09</v>
      </c>
      <c r="T23" s="72">
        <v>0.33</v>
      </c>
      <c r="U23" s="60"/>
      <c r="V23" s="60"/>
      <c r="W23" s="71">
        <v>44805</v>
      </c>
      <c r="X23" s="85"/>
      <c r="Y23" s="86"/>
      <c r="Z23" s="60"/>
      <c r="AA23" s="60"/>
      <c r="AB23" s="87"/>
      <c r="AC23" s="88"/>
      <c r="AD23" s="86"/>
      <c r="AE23" s="85"/>
      <c r="AF23" s="131"/>
    </row>
    <row r="24" spans="1:38" s="13" customFormat="1" ht="24.9" customHeight="1" x14ac:dyDescent="0.25">
      <c r="A24" s="147"/>
      <c r="B24" s="133"/>
      <c r="C24" s="136"/>
      <c r="D24" s="139"/>
      <c r="E24" s="141"/>
      <c r="F24" s="143"/>
      <c r="G24" s="145"/>
      <c r="H24" s="145"/>
      <c r="I24" s="158"/>
      <c r="J24" s="70">
        <f t="shared" si="6"/>
        <v>0</v>
      </c>
      <c r="K24" s="73" t="str">
        <f t="shared" si="7"/>
        <v/>
      </c>
      <c r="L24" s="72">
        <f t="shared" si="8"/>
        <v>0.33</v>
      </c>
      <c r="M24" s="71">
        <f t="shared" si="9"/>
        <v>45108</v>
      </c>
      <c r="N24" s="72">
        <f t="shared" si="10"/>
        <v>0.09</v>
      </c>
      <c r="O24" s="71">
        <f t="shared" si="11"/>
        <v>45108</v>
      </c>
      <c r="P24" s="70"/>
      <c r="Q24" s="73"/>
      <c r="R24" s="60">
        <v>4.8899999999999997</v>
      </c>
      <c r="S24" s="72">
        <v>0.09</v>
      </c>
      <c r="T24" s="72">
        <v>0.33</v>
      </c>
      <c r="U24" s="60"/>
      <c r="V24" s="60"/>
      <c r="W24" s="71">
        <v>45108</v>
      </c>
      <c r="X24" s="85"/>
      <c r="Y24" s="86"/>
      <c r="Z24" s="60"/>
      <c r="AA24" s="60"/>
      <c r="AB24" s="87"/>
      <c r="AC24" s="88"/>
      <c r="AD24" s="86"/>
      <c r="AE24" s="85"/>
      <c r="AF24" s="131"/>
    </row>
    <row r="25" spans="1:38" s="13" customFormat="1" ht="24.9" customHeight="1" x14ac:dyDescent="0.25">
      <c r="A25" s="147"/>
      <c r="B25" s="133"/>
      <c r="C25" s="136"/>
      <c r="D25" s="139"/>
      <c r="E25" s="141"/>
      <c r="F25" s="143"/>
      <c r="G25" s="145"/>
      <c r="H25" s="145"/>
      <c r="I25" s="158"/>
      <c r="J25" s="70">
        <f t="shared" si="6"/>
        <v>0</v>
      </c>
      <c r="K25" s="73" t="str">
        <f t="shared" si="7"/>
        <v/>
      </c>
      <c r="L25" s="72">
        <f t="shared" si="8"/>
        <v>0.34</v>
      </c>
      <c r="M25" s="71">
        <f t="shared" si="9"/>
        <v>45170</v>
      </c>
      <c r="N25" s="72">
        <f t="shared" si="10"/>
        <v>0.1</v>
      </c>
      <c r="O25" s="71">
        <f t="shared" si="11"/>
        <v>45170</v>
      </c>
      <c r="P25" s="70"/>
      <c r="Q25" s="73"/>
      <c r="R25" s="60">
        <v>4.8899999999999997</v>
      </c>
      <c r="S25" s="72">
        <v>0.1</v>
      </c>
      <c r="T25" s="72">
        <v>0.34</v>
      </c>
      <c r="U25" s="60"/>
      <c r="V25" s="60"/>
      <c r="W25" s="71">
        <v>45170</v>
      </c>
      <c r="X25" s="85"/>
      <c r="Y25" s="86"/>
      <c r="Z25" s="60"/>
      <c r="AA25" s="60"/>
      <c r="AB25" s="87"/>
      <c r="AC25" s="88"/>
      <c r="AD25" s="86"/>
      <c r="AE25" s="85"/>
      <c r="AF25" s="131"/>
    </row>
    <row r="26" spans="1:38" s="13" customFormat="1" ht="24.9" customHeight="1" x14ac:dyDescent="0.25">
      <c r="A26" s="147"/>
      <c r="B26" s="133"/>
      <c r="C26" s="136"/>
      <c r="D26" s="139"/>
      <c r="E26" s="141"/>
      <c r="F26" s="143"/>
      <c r="G26" s="145"/>
      <c r="H26" s="145"/>
      <c r="I26" s="158"/>
      <c r="J26" s="70">
        <f t="shared" si="6"/>
        <v>0</v>
      </c>
      <c r="K26" s="73" t="str">
        <f t="shared" si="7"/>
        <v/>
      </c>
      <c r="L26" s="72">
        <f t="shared" si="8"/>
        <v>0.34</v>
      </c>
      <c r="M26" s="71">
        <f t="shared" si="9"/>
        <v>45474</v>
      </c>
      <c r="N26" s="72">
        <f t="shared" si="10"/>
        <v>0.1</v>
      </c>
      <c r="O26" s="71">
        <f t="shared" si="11"/>
        <v>45474</v>
      </c>
      <c r="P26" s="70"/>
      <c r="Q26" s="73"/>
      <c r="R26" s="60">
        <v>4.8899999999999997</v>
      </c>
      <c r="S26" s="72">
        <v>0.1</v>
      </c>
      <c r="T26" s="72">
        <v>0.34</v>
      </c>
      <c r="U26" s="60"/>
      <c r="V26" s="60"/>
      <c r="W26" s="71">
        <v>45474</v>
      </c>
      <c r="X26" s="85"/>
      <c r="Y26" s="86"/>
      <c r="Z26" s="60"/>
      <c r="AA26" s="60"/>
      <c r="AB26" s="87"/>
      <c r="AC26" s="88"/>
      <c r="AD26" s="86"/>
      <c r="AE26" s="85"/>
      <c r="AF26" s="131"/>
    </row>
    <row r="27" spans="1:38" s="13" customFormat="1" ht="24.9" customHeight="1" x14ac:dyDescent="0.25">
      <c r="A27" s="147"/>
      <c r="B27" s="133"/>
      <c r="C27" s="136"/>
      <c r="D27" s="139"/>
      <c r="E27" s="141"/>
      <c r="F27" s="143"/>
      <c r="G27" s="145"/>
      <c r="H27" s="145"/>
      <c r="I27" s="158"/>
      <c r="J27" s="70">
        <f t="shared" si="6"/>
        <v>0</v>
      </c>
      <c r="K27" s="73" t="str">
        <f t="shared" si="7"/>
        <v/>
      </c>
      <c r="L27" s="72">
        <f t="shared" si="8"/>
        <v>0.35</v>
      </c>
      <c r="M27" s="71">
        <f t="shared" si="9"/>
        <v>45536</v>
      </c>
      <c r="N27" s="72">
        <f t="shared" si="10"/>
        <v>0.11</v>
      </c>
      <c r="O27" s="71">
        <f t="shared" si="11"/>
        <v>45536</v>
      </c>
      <c r="P27" s="70"/>
      <c r="Q27" s="73"/>
      <c r="R27" s="60">
        <v>4.8899999999999997</v>
      </c>
      <c r="S27" s="72">
        <v>0.11</v>
      </c>
      <c r="T27" s="72">
        <v>0.35</v>
      </c>
      <c r="U27" s="60"/>
      <c r="V27" s="60"/>
      <c r="W27" s="71">
        <v>45536</v>
      </c>
      <c r="X27" s="85"/>
      <c r="Y27" s="86"/>
      <c r="Z27" s="60"/>
      <c r="AA27" s="60"/>
      <c r="AB27" s="87"/>
      <c r="AC27" s="88"/>
      <c r="AD27" s="86"/>
      <c r="AE27" s="85"/>
      <c r="AF27" s="131"/>
    </row>
    <row r="28" spans="1:38" s="13" customFormat="1" ht="23.1" customHeight="1" thickBot="1" x14ac:dyDescent="0.3">
      <c r="A28" s="147"/>
      <c r="B28" s="133"/>
      <c r="C28" s="136"/>
      <c r="D28" s="139"/>
      <c r="E28" s="141"/>
      <c r="F28" s="143"/>
      <c r="G28" s="145"/>
      <c r="H28" s="145"/>
      <c r="I28" s="158"/>
      <c r="J28" s="70">
        <f t="shared" si="6"/>
        <v>0</v>
      </c>
      <c r="K28" s="73" t="str">
        <f t="shared" si="7"/>
        <v/>
      </c>
      <c r="L28" s="72">
        <f t="shared" si="8"/>
        <v>0</v>
      </c>
      <c r="M28" s="73" t="str">
        <f t="shared" si="9"/>
        <v/>
      </c>
      <c r="N28" s="72">
        <f t="shared" si="10"/>
        <v>0</v>
      </c>
      <c r="O28" s="73" t="str">
        <f t="shared" si="11"/>
        <v/>
      </c>
      <c r="P28" s="70"/>
      <c r="Q28" s="73"/>
      <c r="R28" s="60"/>
      <c r="S28" s="72"/>
      <c r="T28" s="72"/>
      <c r="U28" s="60"/>
      <c r="V28" s="60"/>
      <c r="W28" s="73"/>
      <c r="X28" s="85"/>
      <c r="Y28" s="86"/>
      <c r="Z28" s="60"/>
      <c r="AA28" s="60"/>
      <c r="AB28" s="87"/>
      <c r="AC28" s="88"/>
      <c r="AD28" s="86"/>
      <c r="AE28" s="85"/>
      <c r="AF28" s="131"/>
    </row>
    <row r="29" spans="1:38" s="13" customFormat="1" ht="34.5" customHeight="1" x14ac:dyDescent="0.25">
      <c r="A29" s="146">
        <v>3</v>
      </c>
      <c r="B29" s="132" t="s">
        <v>60</v>
      </c>
      <c r="C29" s="134"/>
      <c r="D29" s="137" t="s">
        <v>82</v>
      </c>
      <c r="E29" s="140"/>
      <c r="F29" s="142" t="s">
        <v>35</v>
      </c>
      <c r="G29" s="144" t="s">
        <v>61</v>
      </c>
      <c r="H29" s="152">
        <v>4.8899999999999997</v>
      </c>
      <c r="I29" s="156" t="s">
        <v>62</v>
      </c>
      <c r="J29" s="54">
        <f t="shared" ref="J29:J39" si="12">U29</f>
        <v>0</v>
      </c>
      <c r="K29" s="57" t="str">
        <f t="shared" ref="K29:K39" si="13">IF(J29&gt;0,W29,"")</f>
        <v/>
      </c>
      <c r="L29" s="56">
        <f t="shared" ref="L29:L39" si="14">T29</f>
        <v>0</v>
      </c>
      <c r="M29" s="57" t="str">
        <f t="shared" ref="M29:M39" si="15">IF(L29&gt;0,W29,"")</f>
        <v/>
      </c>
      <c r="N29" s="56">
        <f t="shared" ref="N29:N51" si="16">S29</f>
        <v>0</v>
      </c>
      <c r="O29" s="57" t="str">
        <f t="shared" ref="O29:O51" si="17">IF(N29&gt;0,W29,"")</f>
        <v/>
      </c>
      <c r="P29" s="58"/>
      <c r="Q29" s="59"/>
      <c r="R29" s="62">
        <v>4.58</v>
      </c>
      <c r="S29" s="61"/>
      <c r="T29" s="61"/>
      <c r="U29" s="62"/>
      <c r="V29" s="62"/>
      <c r="W29" s="63">
        <v>43983</v>
      </c>
      <c r="X29" s="64">
        <v>8097260</v>
      </c>
      <c r="Y29" s="65">
        <v>30.09</v>
      </c>
      <c r="Z29" s="62"/>
      <c r="AA29" s="62">
        <v>57.04</v>
      </c>
      <c r="AB29" s="66" t="s">
        <v>59</v>
      </c>
      <c r="AC29" s="67">
        <v>206480130</v>
      </c>
      <c r="AD29" s="68"/>
      <c r="AE29" s="69">
        <f>AC29+AD29</f>
        <v>206480130</v>
      </c>
      <c r="AF29" s="130" t="s">
        <v>63</v>
      </c>
      <c r="AK29" s="14"/>
      <c r="AL29" s="14"/>
    </row>
    <row r="30" spans="1:38" s="13" customFormat="1" ht="20.100000000000001" customHeight="1" x14ac:dyDescent="0.25">
      <c r="A30" s="147"/>
      <c r="B30" s="133"/>
      <c r="C30" s="135"/>
      <c r="D30" s="138"/>
      <c r="E30" s="141"/>
      <c r="F30" s="143"/>
      <c r="G30" s="145"/>
      <c r="H30" s="153"/>
      <c r="I30" s="157"/>
      <c r="J30" s="70">
        <f t="shared" si="12"/>
        <v>0</v>
      </c>
      <c r="K30" s="73" t="str">
        <f t="shared" si="13"/>
        <v/>
      </c>
      <c r="L30" s="72">
        <f t="shared" si="14"/>
        <v>0</v>
      </c>
      <c r="M30" s="73" t="str">
        <f t="shared" si="15"/>
        <v/>
      </c>
      <c r="N30" s="72">
        <f t="shared" si="16"/>
        <v>0</v>
      </c>
      <c r="O30" s="73" t="str">
        <f t="shared" si="17"/>
        <v/>
      </c>
      <c r="P30" s="74"/>
      <c r="Q30" s="75"/>
      <c r="R30" s="60">
        <v>4.8899999999999997</v>
      </c>
      <c r="S30" s="76"/>
      <c r="T30" s="76"/>
      <c r="U30" s="77"/>
      <c r="V30" s="77"/>
      <c r="W30" s="78">
        <v>44986</v>
      </c>
      <c r="X30" s="79"/>
      <c r="Y30" s="80"/>
      <c r="Z30" s="77"/>
      <c r="AA30" s="77"/>
      <c r="AB30" s="81"/>
      <c r="AC30" s="82"/>
      <c r="AD30" s="83"/>
      <c r="AE30" s="84"/>
      <c r="AF30" s="131"/>
      <c r="AK30" s="14"/>
      <c r="AL30" s="14"/>
    </row>
    <row r="31" spans="1:38" s="13" customFormat="1" ht="20.100000000000001" customHeight="1" x14ac:dyDescent="0.25">
      <c r="A31" s="147"/>
      <c r="B31" s="133"/>
      <c r="C31" s="136"/>
      <c r="D31" s="139"/>
      <c r="E31" s="141"/>
      <c r="F31" s="143"/>
      <c r="G31" s="145"/>
      <c r="H31" s="145"/>
      <c r="I31" s="157"/>
      <c r="J31" s="70">
        <f t="shared" si="12"/>
        <v>0</v>
      </c>
      <c r="K31" s="73" t="str">
        <f t="shared" si="13"/>
        <v/>
      </c>
      <c r="L31" s="72">
        <f t="shared" si="14"/>
        <v>0</v>
      </c>
      <c r="M31" s="73" t="str">
        <f t="shared" si="15"/>
        <v/>
      </c>
      <c r="N31" s="72">
        <f t="shared" si="16"/>
        <v>0</v>
      </c>
      <c r="O31" s="73" t="str">
        <f t="shared" si="17"/>
        <v/>
      </c>
      <c r="P31" s="70"/>
      <c r="Q31" s="73"/>
      <c r="R31" s="60">
        <v>4.8899999999999997</v>
      </c>
      <c r="S31" s="72"/>
      <c r="T31" s="72"/>
      <c r="U31" s="60"/>
      <c r="V31" s="60"/>
      <c r="W31" s="71">
        <v>45108</v>
      </c>
      <c r="X31" s="85"/>
      <c r="Y31" s="86"/>
      <c r="Z31" s="60"/>
      <c r="AA31" s="60"/>
      <c r="AB31" s="87"/>
      <c r="AC31" s="88"/>
      <c r="AD31" s="86"/>
      <c r="AE31" s="85"/>
      <c r="AF31" s="131"/>
    </row>
    <row r="32" spans="1:38" s="13" customFormat="1" ht="20.100000000000001" customHeight="1" x14ac:dyDescent="0.25">
      <c r="A32" s="147"/>
      <c r="B32" s="133"/>
      <c r="C32" s="136"/>
      <c r="D32" s="139"/>
      <c r="E32" s="141"/>
      <c r="F32" s="143"/>
      <c r="G32" s="145"/>
      <c r="H32" s="145"/>
      <c r="I32" s="157"/>
      <c r="J32" s="70">
        <f t="shared" si="12"/>
        <v>0</v>
      </c>
      <c r="K32" s="73" t="str">
        <f t="shared" si="13"/>
        <v/>
      </c>
      <c r="L32" s="72">
        <f t="shared" si="14"/>
        <v>0</v>
      </c>
      <c r="M32" s="73" t="str">
        <f t="shared" si="15"/>
        <v/>
      </c>
      <c r="N32" s="72">
        <f t="shared" si="16"/>
        <v>0</v>
      </c>
      <c r="O32" s="73" t="str">
        <f t="shared" si="17"/>
        <v/>
      </c>
      <c r="P32" s="70"/>
      <c r="Q32" s="73"/>
      <c r="R32" s="60">
        <v>4.8899999999999997</v>
      </c>
      <c r="S32" s="72"/>
      <c r="T32" s="72"/>
      <c r="U32" s="60"/>
      <c r="V32" s="60"/>
      <c r="W32" s="71">
        <v>45474</v>
      </c>
      <c r="X32" s="85"/>
      <c r="Y32" s="86"/>
      <c r="Z32" s="60"/>
      <c r="AA32" s="60"/>
      <c r="AB32" s="87"/>
      <c r="AC32" s="88"/>
      <c r="AD32" s="86"/>
      <c r="AE32" s="85"/>
      <c r="AF32" s="131"/>
    </row>
    <row r="33" spans="1:38" s="13" customFormat="1" ht="20.100000000000001" customHeight="1" x14ac:dyDescent="0.25">
      <c r="A33" s="147"/>
      <c r="B33" s="133"/>
      <c r="C33" s="136"/>
      <c r="D33" s="139"/>
      <c r="E33" s="141"/>
      <c r="F33" s="143"/>
      <c r="G33" s="145"/>
      <c r="H33" s="145"/>
      <c r="I33" s="157"/>
      <c r="J33" s="70">
        <f t="shared" si="12"/>
        <v>0</v>
      </c>
      <c r="K33" s="73" t="str">
        <f t="shared" si="13"/>
        <v/>
      </c>
      <c r="L33" s="72">
        <f t="shared" si="14"/>
        <v>0</v>
      </c>
      <c r="M33" s="73" t="str">
        <f t="shared" si="15"/>
        <v/>
      </c>
      <c r="N33" s="72">
        <f t="shared" si="16"/>
        <v>0</v>
      </c>
      <c r="O33" s="73" t="str">
        <f t="shared" si="17"/>
        <v/>
      </c>
      <c r="P33" s="70"/>
      <c r="Q33" s="73"/>
      <c r="R33" s="60"/>
      <c r="S33" s="72"/>
      <c r="T33" s="72"/>
      <c r="U33" s="60"/>
      <c r="V33" s="60"/>
      <c r="W33" s="73"/>
      <c r="X33" s="85"/>
      <c r="Y33" s="86"/>
      <c r="Z33" s="60"/>
      <c r="AA33" s="60"/>
      <c r="AB33" s="87"/>
      <c r="AC33" s="88"/>
      <c r="AD33" s="86"/>
      <c r="AE33" s="85"/>
      <c r="AF33" s="131"/>
    </row>
    <row r="34" spans="1:38" s="13" customFormat="1" ht="20.100000000000001" customHeight="1" x14ac:dyDescent="0.25">
      <c r="A34" s="147"/>
      <c r="B34" s="133"/>
      <c r="C34" s="136"/>
      <c r="D34" s="139"/>
      <c r="E34" s="141"/>
      <c r="F34" s="143"/>
      <c r="G34" s="145"/>
      <c r="H34" s="145"/>
      <c r="I34" s="157"/>
      <c r="J34" s="70">
        <f t="shared" si="12"/>
        <v>0</v>
      </c>
      <c r="K34" s="73" t="str">
        <f t="shared" si="13"/>
        <v/>
      </c>
      <c r="L34" s="72">
        <f t="shared" si="14"/>
        <v>0</v>
      </c>
      <c r="M34" s="73" t="str">
        <f t="shared" si="15"/>
        <v/>
      </c>
      <c r="N34" s="72">
        <f t="shared" si="16"/>
        <v>0</v>
      </c>
      <c r="O34" s="73" t="str">
        <f t="shared" si="17"/>
        <v/>
      </c>
      <c r="P34" s="70"/>
      <c r="Q34" s="73"/>
      <c r="R34" s="60"/>
      <c r="S34" s="72"/>
      <c r="T34" s="72"/>
      <c r="U34" s="60"/>
      <c r="V34" s="60"/>
      <c r="W34" s="73"/>
      <c r="X34" s="85"/>
      <c r="Y34" s="86"/>
      <c r="Z34" s="60"/>
      <c r="AA34" s="60"/>
      <c r="AB34" s="87"/>
      <c r="AC34" s="88"/>
      <c r="AD34" s="86"/>
      <c r="AE34" s="85"/>
      <c r="AF34" s="131"/>
    </row>
    <row r="35" spans="1:38" s="13" customFormat="1" ht="20.100000000000001" customHeight="1" x14ac:dyDescent="0.25">
      <c r="A35" s="147"/>
      <c r="B35" s="133"/>
      <c r="C35" s="136"/>
      <c r="D35" s="139"/>
      <c r="E35" s="141"/>
      <c r="F35" s="143"/>
      <c r="G35" s="145"/>
      <c r="H35" s="145"/>
      <c r="I35" s="157"/>
      <c r="J35" s="70">
        <f t="shared" si="12"/>
        <v>0</v>
      </c>
      <c r="K35" s="73" t="str">
        <f t="shared" si="13"/>
        <v/>
      </c>
      <c r="L35" s="72">
        <f t="shared" si="14"/>
        <v>0</v>
      </c>
      <c r="M35" s="73" t="str">
        <f t="shared" si="15"/>
        <v/>
      </c>
      <c r="N35" s="72">
        <f t="shared" si="16"/>
        <v>0</v>
      </c>
      <c r="O35" s="73" t="str">
        <f t="shared" si="17"/>
        <v/>
      </c>
      <c r="P35" s="70"/>
      <c r="Q35" s="73"/>
      <c r="R35" s="60"/>
      <c r="S35" s="72"/>
      <c r="T35" s="72"/>
      <c r="U35" s="60"/>
      <c r="V35" s="60"/>
      <c r="W35" s="73"/>
      <c r="X35" s="85"/>
      <c r="Y35" s="86"/>
      <c r="Z35" s="60"/>
      <c r="AA35" s="60"/>
      <c r="AB35" s="87"/>
      <c r="AC35" s="88"/>
      <c r="AD35" s="86"/>
      <c r="AE35" s="85"/>
      <c r="AF35" s="131"/>
    </row>
    <row r="36" spans="1:38" s="13" customFormat="1" ht="20.100000000000001" customHeight="1" x14ac:dyDescent="0.25">
      <c r="A36" s="147"/>
      <c r="B36" s="133"/>
      <c r="C36" s="136"/>
      <c r="D36" s="139"/>
      <c r="E36" s="141"/>
      <c r="F36" s="143"/>
      <c r="G36" s="145"/>
      <c r="H36" s="145"/>
      <c r="I36" s="157"/>
      <c r="J36" s="70">
        <f>U36</f>
        <v>0</v>
      </c>
      <c r="K36" s="73" t="str">
        <f>IF(J36&gt;0,W36,"")</f>
        <v/>
      </c>
      <c r="L36" s="72">
        <f>T36</f>
        <v>0</v>
      </c>
      <c r="M36" s="73" t="str">
        <f>IF(L36&gt;0,W36,"")</f>
        <v/>
      </c>
      <c r="N36" s="72">
        <f>S36</f>
        <v>0</v>
      </c>
      <c r="O36" s="73" t="str">
        <f>IF(N36&gt;0,W36,"")</f>
        <v/>
      </c>
      <c r="P36" s="70"/>
      <c r="Q36" s="73"/>
      <c r="R36" s="60"/>
      <c r="S36" s="72"/>
      <c r="T36" s="72"/>
      <c r="U36" s="60"/>
      <c r="V36" s="60"/>
      <c r="W36" s="73"/>
      <c r="X36" s="85"/>
      <c r="Y36" s="86"/>
      <c r="Z36" s="60"/>
      <c r="AA36" s="60"/>
      <c r="AB36" s="87"/>
      <c r="AC36" s="88"/>
      <c r="AD36" s="86"/>
      <c r="AE36" s="85"/>
      <c r="AF36" s="131"/>
    </row>
    <row r="37" spans="1:38" s="13" customFormat="1" ht="20.100000000000001" customHeight="1" x14ac:dyDescent="0.25">
      <c r="A37" s="147"/>
      <c r="B37" s="133"/>
      <c r="C37" s="136"/>
      <c r="D37" s="139"/>
      <c r="E37" s="141"/>
      <c r="F37" s="143"/>
      <c r="G37" s="145"/>
      <c r="H37" s="145"/>
      <c r="I37" s="157"/>
      <c r="J37" s="70">
        <f>U37</f>
        <v>0</v>
      </c>
      <c r="K37" s="73" t="str">
        <f>IF(J37&gt;0,W37,"")</f>
        <v/>
      </c>
      <c r="L37" s="72">
        <f>T37</f>
        <v>0</v>
      </c>
      <c r="M37" s="73" t="str">
        <f>IF(L37&gt;0,W37,"")</f>
        <v/>
      </c>
      <c r="N37" s="72">
        <f>S37</f>
        <v>0</v>
      </c>
      <c r="O37" s="73" t="str">
        <f>IF(N37&gt;0,W37,"")</f>
        <v/>
      </c>
      <c r="P37" s="70"/>
      <c r="Q37" s="73"/>
      <c r="R37" s="60"/>
      <c r="S37" s="72"/>
      <c r="T37" s="72"/>
      <c r="U37" s="60"/>
      <c r="V37" s="60"/>
      <c r="W37" s="73"/>
      <c r="X37" s="85"/>
      <c r="Y37" s="86"/>
      <c r="Z37" s="60"/>
      <c r="AA37" s="60"/>
      <c r="AB37" s="87"/>
      <c r="AC37" s="88"/>
      <c r="AD37" s="86"/>
      <c r="AE37" s="85"/>
      <c r="AF37" s="131"/>
    </row>
    <row r="38" spans="1:38" s="13" customFormat="1" ht="20.100000000000001" customHeight="1" x14ac:dyDescent="0.25">
      <c r="A38" s="147"/>
      <c r="B38" s="133"/>
      <c r="C38" s="136"/>
      <c r="D38" s="139"/>
      <c r="E38" s="141"/>
      <c r="F38" s="143"/>
      <c r="G38" s="145"/>
      <c r="H38" s="145"/>
      <c r="I38" s="157"/>
      <c r="J38" s="70">
        <f t="shared" si="12"/>
        <v>0</v>
      </c>
      <c r="K38" s="73" t="str">
        <f t="shared" si="13"/>
        <v/>
      </c>
      <c r="L38" s="72">
        <f t="shared" si="14"/>
        <v>0</v>
      </c>
      <c r="M38" s="73" t="str">
        <f t="shared" si="15"/>
        <v/>
      </c>
      <c r="N38" s="72">
        <f t="shared" si="16"/>
        <v>0</v>
      </c>
      <c r="O38" s="73" t="str">
        <f t="shared" si="17"/>
        <v/>
      </c>
      <c r="P38" s="70"/>
      <c r="Q38" s="73"/>
      <c r="R38" s="60"/>
      <c r="S38" s="72"/>
      <c r="T38" s="72"/>
      <c r="U38" s="60"/>
      <c r="V38" s="60"/>
      <c r="W38" s="73"/>
      <c r="X38" s="85"/>
      <c r="Y38" s="86"/>
      <c r="Z38" s="60"/>
      <c r="AA38" s="60"/>
      <c r="AB38" s="87"/>
      <c r="AC38" s="88"/>
      <c r="AD38" s="86"/>
      <c r="AE38" s="85"/>
      <c r="AF38" s="131"/>
    </row>
    <row r="39" spans="1:38" s="13" customFormat="1" ht="20.100000000000001" customHeight="1" thickBot="1" x14ac:dyDescent="0.3">
      <c r="A39" s="147"/>
      <c r="B39" s="133"/>
      <c r="C39" s="136"/>
      <c r="D39" s="139"/>
      <c r="E39" s="141"/>
      <c r="F39" s="143"/>
      <c r="G39" s="145"/>
      <c r="H39" s="145"/>
      <c r="I39" s="180"/>
      <c r="J39" s="70">
        <f t="shared" si="12"/>
        <v>0</v>
      </c>
      <c r="K39" s="73" t="str">
        <f t="shared" si="13"/>
        <v/>
      </c>
      <c r="L39" s="72">
        <f t="shared" si="14"/>
        <v>0</v>
      </c>
      <c r="M39" s="73" t="str">
        <f t="shared" si="15"/>
        <v/>
      </c>
      <c r="N39" s="72">
        <f t="shared" si="16"/>
        <v>0</v>
      </c>
      <c r="O39" s="73" t="str">
        <f t="shared" si="17"/>
        <v/>
      </c>
      <c r="P39" s="70"/>
      <c r="Q39" s="73"/>
      <c r="R39" s="60"/>
      <c r="S39" s="72"/>
      <c r="T39" s="72"/>
      <c r="U39" s="60"/>
      <c r="V39" s="60"/>
      <c r="W39" s="73"/>
      <c r="X39" s="85"/>
      <c r="Y39" s="86"/>
      <c r="Z39" s="60"/>
      <c r="AA39" s="60"/>
      <c r="AB39" s="87"/>
      <c r="AC39" s="88"/>
      <c r="AD39" s="86"/>
      <c r="AE39" s="85"/>
      <c r="AF39" s="131"/>
    </row>
    <row r="40" spans="1:38" s="13" customFormat="1" ht="20.100000000000001" customHeight="1" x14ac:dyDescent="0.25">
      <c r="A40" s="146">
        <v>4</v>
      </c>
      <c r="B40" s="132" t="s">
        <v>64</v>
      </c>
      <c r="C40" s="134"/>
      <c r="D40" s="137" t="s">
        <v>83</v>
      </c>
      <c r="E40" s="140"/>
      <c r="F40" s="142" t="s">
        <v>65</v>
      </c>
      <c r="G40" s="144" t="s">
        <v>66</v>
      </c>
      <c r="H40" s="152">
        <v>5.36</v>
      </c>
      <c r="I40" s="156" t="s">
        <v>58</v>
      </c>
      <c r="J40" s="54">
        <f t="shared" ref="J40:J51" si="18">U40</f>
        <v>0.2</v>
      </c>
      <c r="K40" s="55">
        <f t="shared" ref="K40:K51" si="19">IF(J40&gt;0,W40,"")</f>
        <v>43983</v>
      </c>
      <c r="L40" s="56">
        <f t="shared" ref="L40:L51" si="20">T40</f>
        <v>0.27</v>
      </c>
      <c r="M40" s="55">
        <f t="shared" ref="M40:M51" si="21">IF(L40&gt;0,W40,"")</f>
        <v>43983</v>
      </c>
      <c r="N40" s="56">
        <f t="shared" si="16"/>
        <v>0</v>
      </c>
      <c r="O40" s="57" t="str">
        <f t="shared" si="17"/>
        <v/>
      </c>
      <c r="P40" s="58"/>
      <c r="Q40" s="59"/>
      <c r="R40" s="62">
        <v>4.9800000000000004</v>
      </c>
      <c r="S40" s="61"/>
      <c r="T40" s="61">
        <v>0.27</v>
      </c>
      <c r="U40" s="62">
        <v>0.2</v>
      </c>
      <c r="V40" s="62"/>
      <c r="W40" s="63">
        <v>43983</v>
      </c>
      <c r="X40" s="64">
        <v>11910109</v>
      </c>
      <c r="Y40" s="65">
        <v>34.090000000000003</v>
      </c>
      <c r="Z40" s="62"/>
      <c r="AA40" s="62">
        <v>57.01</v>
      </c>
      <c r="AB40" s="66" t="s">
        <v>36</v>
      </c>
      <c r="AC40" s="67">
        <v>327527998</v>
      </c>
      <c r="AD40" s="68"/>
      <c r="AE40" s="69">
        <f>AC40+AD40</f>
        <v>327527998</v>
      </c>
      <c r="AF40" s="130" t="s">
        <v>63</v>
      </c>
      <c r="AK40" s="14"/>
      <c r="AL40" s="14"/>
    </row>
    <row r="41" spans="1:38" s="13" customFormat="1" ht="20.100000000000001" customHeight="1" x14ac:dyDescent="0.25">
      <c r="A41" s="147"/>
      <c r="B41" s="133"/>
      <c r="C41" s="135"/>
      <c r="D41" s="138"/>
      <c r="E41" s="141"/>
      <c r="F41" s="143"/>
      <c r="G41" s="145"/>
      <c r="H41" s="153"/>
      <c r="I41" s="157"/>
      <c r="J41" s="70">
        <f t="shared" si="18"/>
        <v>0.2</v>
      </c>
      <c r="K41" s="71">
        <f t="shared" si="19"/>
        <v>44075</v>
      </c>
      <c r="L41" s="72">
        <f t="shared" si="20"/>
        <v>0.28000000000000003</v>
      </c>
      <c r="M41" s="71">
        <f t="shared" si="21"/>
        <v>44075</v>
      </c>
      <c r="N41" s="72">
        <f t="shared" si="16"/>
        <v>0</v>
      </c>
      <c r="O41" s="73" t="str">
        <f t="shared" si="17"/>
        <v/>
      </c>
      <c r="P41" s="74"/>
      <c r="Q41" s="75"/>
      <c r="R41" s="60">
        <v>4.9800000000000004</v>
      </c>
      <c r="S41" s="76"/>
      <c r="T41" s="76">
        <v>0.28000000000000003</v>
      </c>
      <c r="U41" s="77">
        <v>0.2</v>
      </c>
      <c r="V41" s="77"/>
      <c r="W41" s="78">
        <v>44075</v>
      </c>
      <c r="X41" s="79"/>
      <c r="Y41" s="80"/>
      <c r="Z41" s="77"/>
      <c r="AA41" s="77"/>
      <c r="AB41" s="81"/>
      <c r="AC41" s="82"/>
      <c r="AD41" s="83"/>
      <c r="AE41" s="84"/>
      <c r="AF41" s="131"/>
      <c r="AK41" s="14"/>
      <c r="AL41" s="14"/>
    </row>
    <row r="42" spans="1:38" s="13" customFormat="1" ht="20.100000000000001" customHeight="1" x14ac:dyDescent="0.25">
      <c r="A42" s="147"/>
      <c r="B42" s="133"/>
      <c r="C42" s="136"/>
      <c r="D42" s="139"/>
      <c r="E42" s="141"/>
      <c r="F42" s="143"/>
      <c r="G42" s="145"/>
      <c r="H42" s="145"/>
      <c r="I42" s="158"/>
      <c r="J42" s="70">
        <f t="shared" si="18"/>
        <v>0.2</v>
      </c>
      <c r="K42" s="71">
        <f t="shared" si="19"/>
        <v>44256</v>
      </c>
      <c r="L42" s="72">
        <f t="shared" si="20"/>
        <v>0.28000000000000003</v>
      </c>
      <c r="M42" s="71">
        <f t="shared" si="21"/>
        <v>44256</v>
      </c>
      <c r="N42" s="72">
        <f t="shared" si="16"/>
        <v>0.05</v>
      </c>
      <c r="O42" s="71">
        <f t="shared" si="17"/>
        <v>44256</v>
      </c>
      <c r="P42" s="70"/>
      <c r="Q42" s="73"/>
      <c r="R42" s="60">
        <v>4.9800000000000004</v>
      </c>
      <c r="S42" s="72">
        <v>0.05</v>
      </c>
      <c r="T42" s="72">
        <v>0.28000000000000003</v>
      </c>
      <c r="U42" s="60">
        <v>0.2</v>
      </c>
      <c r="V42" s="60"/>
      <c r="W42" s="71">
        <v>44256</v>
      </c>
      <c r="X42" s="85"/>
      <c r="Y42" s="86"/>
      <c r="Z42" s="60"/>
      <c r="AA42" s="60"/>
      <c r="AB42" s="87"/>
      <c r="AC42" s="88"/>
      <c r="AD42" s="86"/>
      <c r="AE42" s="85"/>
      <c r="AF42" s="131"/>
    </row>
    <row r="43" spans="1:38" s="13" customFormat="1" ht="20.100000000000001" customHeight="1" x14ac:dyDescent="0.25">
      <c r="A43" s="147"/>
      <c r="B43" s="133"/>
      <c r="C43" s="136"/>
      <c r="D43" s="139"/>
      <c r="E43" s="141"/>
      <c r="F43" s="143"/>
      <c r="G43" s="145"/>
      <c r="H43" s="145"/>
      <c r="I43" s="158"/>
      <c r="J43" s="70">
        <f t="shared" si="18"/>
        <v>0.2</v>
      </c>
      <c r="K43" s="71">
        <f t="shared" si="19"/>
        <v>44440</v>
      </c>
      <c r="L43" s="72">
        <f t="shared" si="20"/>
        <v>0.28999999999999998</v>
      </c>
      <c r="M43" s="71">
        <f t="shared" si="21"/>
        <v>44440</v>
      </c>
      <c r="N43" s="72">
        <f t="shared" si="16"/>
        <v>0.05</v>
      </c>
      <c r="O43" s="71">
        <f t="shared" si="17"/>
        <v>44440</v>
      </c>
      <c r="P43" s="70"/>
      <c r="Q43" s="73"/>
      <c r="R43" s="60">
        <v>4.9800000000000004</v>
      </c>
      <c r="S43" s="72">
        <v>0.05</v>
      </c>
      <c r="T43" s="72">
        <v>0.28999999999999998</v>
      </c>
      <c r="U43" s="60">
        <v>0.2</v>
      </c>
      <c r="V43" s="60"/>
      <c r="W43" s="71">
        <v>44440</v>
      </c>
      <c r="X43" s="85"/>
      <c r="Y43" s="86"/>
      <c r="Z43" s="60"/>
      <c r="AA43" s="60"/>
      <c r="AB43" s="87"/>
      <c r="AC43" s="88"/>
      <c r="AD43" s="86"/>
      <c r="AE43" s="85"/>
      <c r="AF43" s="131"/>
    </row>
    <row r="44" spans="1:38" s="13" customFormat="1" ht="20.100000000000001" customHeight="1" x14ac:dyDescent="0.25">
      <c r="A44" s="147"/>
      <c r="B44" s="133"/>
      <c r="C44" s="136"/>
      <c r="D44" s="139"/>
      <c r="E44" s="141"/>
      <c r="F44" s="143"/>
      <c r="G44" s="145"/>
      <c r="H44" s="145"/>
      <c r="I44" s="158"/>
      <c r="J44" s="70">
        <f t="shared" si="18"/>
        <v>0.2</v>
      </c>
      <c r="K44" s="71">
        <f t="shared" si="19"/>
        <v>44621</v>
      </c>
      <c r="L44" s="72">
        <f t="shared" si="20"/>
        <v>0.28999999999999998</v>
      </c>
      <c r="M44" s="71">
        <f t="shared" si="21"/>
        <v>44621</v>
      </c>
      <c r="N44" s="72">
        <f t="shared" si="16"/>
        <v>0.06</v>
      </c>
      <c r="O44" s="71">
        <f t="shared" si="17"/>
        <v>44621</v>
      </c>
      <c r="P44" s="70"/>
      <c r="Q44" s="73"/>
      <c r="R44" s="60">
        <v>4.9800000000000004</v>
      </c>
      <c r="S44" s="72">
        <v>0.06</v>
      </c>
      <c r="T44" s="72">
        <v>0.28999999999999998</v>
      </c>
      <c r="U44" s="60">
        <v>0.2</v>
      </c>
      <c r="V44" s="60"/>
      <c r="W44" s="71">
        <v>44621</v>
      </c>
      <c r="X44" s="85"/>
      <c r="Y44" s="86"/>
      <c r="Z44" s="60"/>
      <c r="AA44" s="60"/>
      <c r="AB44" s="87"/>
      <c r="AC44" s="88"/>
      <c r="AD44" s="86"/>
      <c r="AE44" s="85"/>
      <c r="AF44" s="131"/>
    </row>
    <row r="45" spans="1:38" s="13" customFormat="1" ht="20.100000000000001" customHeight="1" x14ac:dyDescent="0.25">
      <c r="A45" s="147"/>
      <c r="B45" s="133"/>
      <c r="C45" s="136"/>
      <c r="D45" s="139"/>
      <c r="E45" s="141"/>
      <c r="F45" s="143"/>
      <c r="G45" s="145"/>
      <c r="H45" s="145"/>
      <c r="I45" s="158"/>
      <c r="J45" s="70">
        <f t="shared" si="18"/>
        <v>0.2</v>
      </c>
      <c r="K45" s="71">
        <f t="shared" si="19"/>
        <v>44805</v>
      </c>
      <c r="L45" s="72">
        <f t="shared" si="20"/>
        <v>0.3</v>
      </c>
      <c r="M45" s="71">
        <f t="shared" si="21"/>
        <v>44805</v>
      </c>
      <c r="N45" s="72">
        <f t="shared" si="16"/>
        <v>0.06</v>
      </c>
      <c r="O45" s="71">
        <f t="shared" si="17"/>
        <v>44805</v>
      </c>
      <c r="P45" s="70"/>
      <c r="Q45" s="73"/>
      <c r="R45" s="60">
        <v>4.9800000000000004</v>
      </c>
      <c r="S45" s="72">
        <v>0.06</v>
      </c>
      <c r="T45" s="72">
        <v>0.3</v>
      </c>
      <c r="U45" s="60">
        <v>0.2</v>
      </c>
      <c r="V45" s="60"/>
      <c r="W45" s="71">
        <v>44805</v>
      </c>
      <c r="X45" s="85"/>
      <c r="Y45" s="86"/>
      <c r="Z45" s="60"/>
      <c r="AA45" s="60"/>
      <c r="AB45" s="87"/>
      <c r="AC45" s="88"/>
      <c r="AD45" s="86"/>
      <c r="AE45" s="85"/>
      <c r="AF45" s="131"/>
    </row>
    <row r="46" spans="1:38" s="13" customFormat="1" ht="20.100000000000001" customHeight="1" x14ac:dyDescent="0.25">
      <c r="A46" s="147"/>
      <c r="B46" s="133"/>
      <c r="C46" s="136"/>
      <c r="D46" s="139"/>
      <c r="E46" s="141"/>
      <c r="F46" s="143"/>
      <c r="G46" s="145"/>
      <c r="H46" s="145"/>
      <c r="I46" s="158"/>
      <c r="J46" s="70">
        <f t="shared" si="18"/>
        <v>0</v>
      </c>
      <c r="K46" s="73" t="str">
        <f t="shared" si="19"/>
        <v/>
      </c>
      <c r="L46" s="72">
        <f t="shared" si="20"/>
        <v>0.3</v>
      </c>
      <c r="M46" s="71">
        <f t="shared" si="21"/>
        <v>44986</v>
      </c>
      <c r="N46" s="72">
        <f t="shared" si="16"/>
        <v>7.0000000000000007E-2</v>
      </c>
      <c r="O46" s="71">
        <f t="shared" si="17"/>
        <v>44986</v>
      </c>
      <c r="P46" s="70"/>
      <c r="Q46" s="73"/>
      <c r="R46" s="60">
        <v>4.9800000000000004</v>
      </c>
      <c r="S46" s="72">
        <v>7.0000000000000007E-2</v>
      </c>
      <c r="T46" s="72">
        <v>0.3</v>
      </c>
      <c r="U46" s="60"/>
      <c r="V46" s="60"/>
      <c r="W46" s="71">
        <v>44986</v>
      </c>
      <c r="X46" s="85"/>
      <c r="Y46" s="86"/>
      <c r="Z46" s="60"/>
      <c r="AA46" s="60"/>
      <c r="AB46" s="87"/>
      <c r="AC46" s="88"/>
      <c r="AD46" s="86"/>
      <c r="AE46" s="85"/>
      <c r="AF46" s="131"/>
    </row>
    <row r="47" spans="1:38" s="13" customFormat="1" ht="20.100000000000001" customHeight="1" x14ac:dyDescent="0.25">
      <c r="A47" s="147"/>
      <c r="B47" s="133"/>
      <c r="C47" s="136"/>
      <c r="D47" s="139"/>
      <c r="E47" s="141"/>
      <c r="F47" s="143"/>
      <c r="G47" s="145"/>
      <c r="H47" s="145"/>
      <c r="I47" s="158"/>
      <c r="J47" s="70">
        <f t="shared" si="18"/>
        <v>0</v>
      </c>
      <c r="K47" s="73" t="str">
        <f t="shared" si="19"/>
        <v/>
      </c>
      <c r="L47" s="72">
        <f t="shared" si="20"/>
        <v>0.3</v>
      </c>
      <c r="M47" s="71">
        <f t="shared" si="21"/>
        <v>45108</v>
      </c>
      <c r="N47" s="72">
        <f t="shared" si="16"/>
        <v>7.0000000000000007E-2</v>
      </c>
      <c r="O47" s="71">
        <f t="shared" si="17"/>
        <v>45108</v>
      </c>
      <c r="P47" s="70"/>
      <c r="Q47" s="73"/>
      <c r="R47" s="60">
        <v>4.9800000000000004</v>
      </c>
      <c r="S47" s="72">
        <v>7.0000000000000007E-2</v>
      </c>
      <c r="T47" s="72">
        <v>0.3</v>
      </c>
      <c r="U47" s="60"/>
      <c r="V47" s="60"/>
      <c r="W47" s="71">
        <v>45108</v>
      </c>
      <c r="X47" s="85"/>
      <c r="Y47" s="86"/>
      <c r="Z47" s="60"/>
      <c r="AA47" s="60"/>
      <c r="AB47" s="87"/>
      <c r="AC47" s="88"/>
      <c r="AD47" s="86"/>
      <c r="AE47" s="85"/>
      <c r="AF47" s="131"/>
    </row>
    <row r="48" spans="1:38" s="13" customFormat="1" ht="20.100000000000001" customHeight="1" x14ac:dyDescent="0.25">
      <c r="A48" s="147"/>
      <c r="B48" s="133"/>
      <c r="C48" s="136"/>
      <c r="D48" s="139"/>
      <c r="E48" s="141"/>
      <c r="F48" s="143"/>
      <c r="G48" s="145"/>
      <c r="H48" s="145"/>
      <c r="I48" s="158"/>
      <c r="J48" s="70">
        <f t="shared" si="18"/>
        <v>0</v>
      </c>
      <c r="K48" s="73" t="str">
        <f t="shared" si="19"/>
        <v/>
      </c>
      <c r="L48" s="72">
        <f t="shared" si="20"/>
        <v>0.31</v>
      </c>
      <c r="M48" s="71">
        <f t="shared" si="21"/>
        <v>45170</v>
      </c>
      <c r="N48" s="72">
        <f t="shared" si="16"/>
        <v>7.0000000000000007E-2</v>
      </c>
      <c r="O48" s="71">
        <f t="shared" si="17"/>
        <v>45170</v>
      </c>
      <c r="P48" s="70"/>
      <c r="Q48" s="73"/>
      <c r="R48" s="60">
        <v>4.9800000000000004</v>
      </c>
      <c r="S48" s="72">
        <v>7.0000000000000007E-2</v>
      </c>
      <c r="T48" s="72">
        <v>0.31</v>
      </c>
      <c r="U48" s="60"/>
      <c r="V48" s="60"/>
      <c r="W48" s="71">
        <v>45170</v>
      </c>
      <c r="X48" s="85"/>
      <c r="Y48" s="86"/>
      <c r="Z48" s="60"/>
      <c r="AA48" s="60"/>
      <c r="AB48" s="87"/>
      <c r="AC48" s="88"/>
      <c r="AD48" s="86"/>
      <c r="AE48" s="85"/>
      <c r="AF48" s="131"/>
    </row>
    <row r="49" spans="1:38" s="13" customFormat="1" ht="20.100000000000001" customHeight="1" x14ac:dyDescent="0.25">
      <c r="A49" s="147"/>
      <c r="B49" s="133"/>
      <c r="C49" s="177"/>
      <c r="D49" s="140"/>
      <c r="E49" s="141"/>
      <c r="F49" s="143"/>
      <c r="G49" s="145"/>
      <c r="H49" s="145"/>
      <c r="I49" s="158"/>
      <c r="J49" s="70">
        <f>U49</f>
        <v>0</v>
      </c>
      <c r="K49" s="73" t="str">
        <f>IF(J49&gt;0,W49,"")</f>
        <v/>
      </c>
      <c r="L49" s="72">
        <f>T49</f>
        <v>0.31</v>
      </c>
      <c r="M49" s="71">
        <f>IF(L49&gt;0,W49,"")</f>
        <v>45231</v>
      </c>
      <c r="N49" s="72">
        <f>S49</f>
        <v>0</v>
      </c>
      <c r="O49" s="73" t="str">
        <f>IF(N49&gt;0,W49,"")</f>
        <v/>
      </c>
      <c r="P49" s="89"/>
      <c r="Q49" s="90"/>
      <c r="R49" s="91">
        <v>5.36</v>
      </c>
      <c r="S49" s="92"/>
      <c r="T49" s="92">
        <v>0.31</v>
      </c>
      <c r="U49" s="91"/>
      <c r="V49" s="91"/>
      <c r="W49" s="71">
        <v>45231</v>
      </c>
      <c r="X49" s="93"/>
      <c r="Y49" s="94"/>
      <c r="Z49" s="91"/>
      <c r="AA49" s="91"/>
      <c r="AB49" s="95"/>
      <c r="AC49" s="96"/>
      <c r="AD49" s="94"/>
      <c r="AE49" s="93"/>
      <c r="AF49" s="131"/>
    </row>
    <row r="50" spans="1:38" s="13" customFormat="1" ht="20.100000000000001" customHeight="1" x14ac:dyDescent="0.25">
      <c r="A50" s="147"/>
      <c r="B50" s="133"/>
      <c r="C50" s="177"/>
      <c r="D50" s="140"/>
      <c r="E50" s="141"/>
      <c r="F50" s="143"/>
      <c r="G50" s="145"/>
      <c r="H50" s="145"/>
      <c r="I50" s="158"/>
      <c r="J50" s="70">
        <f>U50</f>
        <v>0</v>
      </c>
      <c r="K50" s="73" t="str">
        <f>IF(J50&gt;0,W50,"")</f>
        <v/>
      </c>
      <c r="L50" s="72">
        <f>T50</f>
        <v>0.31</v>
      </c>
      <c r="M50" s="71">
        <f>IF(L50&gt;0,W50,"")</f>
        <v>45474</v>
      </c>
      <c r="N50" s="72">
        <f>S50</f>
        <v>0</v>
      </c>
      <c r="O50" s="73" t="str">
        <f>IF(N50&gt;0,W50,"")</f>
        <v/>
      </c>
      <c r="P50" s="89"/>
      <c r="Q50" s="90"/>
      <c r="R50" s="91">
        <v>5.36</v>
      </c>
      <c r="S50" s="92"/>
      <c r="T50" s="92">
        <v>0.31</v>
      </c>
      <c r="U50" s="91"/>
      <c r="V50" s="91"/>
      <c r="W50" s="71">
        <v>45474</v>
      </c>
      <c r="X50" s="93"/>
      <c r="Y50" s="94"/>
      <c r="Z50" s="91"/>
      <c r="AA50" s="91"/>
      <c r="AB50" s="95"/>
      <c r="AC50" s="96"/>
      <c r="AD50" s="94"/>
      <c r="AE50" s="93"/>
      <c r="AF50" s="131"/>
    </row>
    <row r="51" spans="1:38" s="13" customFormat="1" ht="20.100000000000001" customHeight="1" thickBot="1" x14ac:dyDescent="0.3">
      <c r="A51" s="175"/>
      <c r="B51" s="176"/>
      <c r="C51" s="178"/>
      <c r="D51" s="174"/>
      <c r="E51" s="192"/>
      <c r="F51" s="193"/>
      <c r="G51" s="179"/>
      <c r="H51" s="179"/>
      <c r="I51" s="183"/>
      <c r="J51" s="97">
        <f t="shared" si="18"/>
        <v>0</v>
      </c>
      <c r="K51" s="98" t="str">
        <f t="shared" si="19"/>
        <v/>
      </c>
      <c r="L51" s="99">
        <f t="shared" si="20"/>
        <v>0.32</v>
      </c>
      <c r="M51" s="100">
        <f t="shared" si="21"/>
        <v>45536</v>
      </c>
      <c r="N51" s="99">
        <f t="shared" si="16"/>
        <v>0</v>
      </c>
      <c r="O51" s="98" t="str">
        <f t="shared" si="17"/>
        <v/>
      </c>
      <c r="P51" s="97"/>
      <c r="Q51" s="98"/>
      <c r="R51" s="101">
        <v>5.36</v>
      </c>
      <c r="S51" s="99"/>
      <c r="T51" s="99">
        <v>0.32</v>
      </c>
      <c r="U51" s="101"/>
      <c r="V51" s="101"/>
      <c r="W51" s="100">
        <v>45536</v>
      </c>
      <c r="X51" s="102"/>
      <c r="Y51" s="103"/>
      <c r="Z51" s="101"/>
      <c r="AA51" s="101"/>
      <c r="AB51" s="104"/>
      <c r="AC51" s="105"/>
      <c r="AD51" s="103"/>
      <c r="AE51" s="102"/>
      <c r="AF51" s="184"/>
    </row>
    <row r="52" spans="1:38" s="13" customFormat="1" ht="20.100000000000001" customHeight="1" x14ac:dyDescent="0.25">
      <c r="A52" s="147">
        <v>5</v>
      </c>
      <c r="B52" s="133" t="s">
        <v>67</v>
      </c>
      <c r="C52" s="135"/>
      <c r="D52" s="138" t="s">
        <v>68</v>
      </c>
      <c r="E52" s="141"/>
      <c r="F52" s="143" t="s">
        <v>69</v>
      </c>
      <c r="G52" s="145" t="s">
        <v>70</v>
      </c>
      <c r="H52" s="153">
        <v>4.9800000000000004</v>
      </c>
      <c r="I52" s="157" t="s">
        <v>71</v>
      </c>
      <c r="J52" s="106">
        <f t="shared" ref="J52:J63" si="22">U52</f>
        <v>0</v>
      </c>
      <c r="K52" s="107" t="str">
        <f t="shared" ref="K52:K63" si="23">IF(J52&gt;0,W52,"")</f>
        <v/>
      </c>
      <c r="L52" s="108">
        <f t="shared" ref="L52:L63" si="24">T52</f>
        <v>0.28999999999999998</v>
      </c>
      <c r="M52" s="109">
        <f t="shared" ref="M52:M63" si="25">IF(L52&gt;0,W52,"")</f>
        <v>43831</v>
      </c>
      <c r="N52" s="108">
        <f t="shared" ref="N52:N63" si="26">S52</f>
        <v>0</v>
      </c>
      <c r="O52" s="107" t="str">
        <f t="shared" ref="O52:O63" si="27">IF(N52&gt;0,W52,"")</f>
        <v/>
      </c>
      <c r="P52" s="74"/>
      <c r="Q52" s="75"/>
      <c r="R52" s="77">
        <v>4.9800000000000004</v>
      </c>
      <c r="S52" s="76"/>
      <c r="T52" s="76">
        <v>0.28999999999999998</v>
      </c>
      <c r="U52" s="77"/>
      <c r="V52" s="77"/>
      <c r="W52" s="78">
        <v>43831</v>
      </c>
      <c r="X52" s="110">
        <v>11319870</v>
      </c>
      <c r="Y52" s="80">
        <v>36.04</v>
      </c>
      <c r="Z52" s="77"/>
      <c r="AA52" s="77">
        <v>57.06</v>
      </c>
      <c r="AB52" s="111" t="s">
        <v>34</v>
      </c>
      <c r="AC52" s="112">
        <v>302806523</v>
      </c>
      <c r="AD52" s="82"/>
      <c r="AE52" s="113">
        <f>AC52+AD52</f>
        <v>302806523</v>
      </c>
      <c r="AF52" s="131" t="s">
        <v>52</v>
      </c>
      <c r="AK52" s="14"/>
      <c r="AL52" s="14"/>
    </row>
    <row r="53" spans="1:38" s="13" customFormat="1" ht="20.100000000000001" customHeight="1" x14ac:dyDescent="0.25">
      <c r="A53" s="147"/>
      <c r="B53" s="133"/>
      <c r="C53" s="135"/>
      <c r="D53" s="138"/>
      <c r="E53" s="141"/>
      <c r="F53" s="143"/>
      <c r="G53" s="145"/>
      <c r="H53" s="153"/>
      <c r="I53" s="157"/>
      <c r="J53" s="70">
        <f t="shared" si="22"/>
        <v>0</v>
      </c>
      <c r="K53" s="73" t="str">
        <f t="shared" si="23"/>
        <v/>
      </c>
      <c r="L53" s="72">
        <f t="shared" si="24"/>
        <v>0.3</v>
      </c>
      <c r="M53" s="71">
        <f t="shared" si="25"/>
        <v>44075</v>
      </c>
      <c r="N53" s="72">
        <f t="shared" si="26"/>
        <v>0</v>
      </c>
      <c r="O53" s="73" t="str">
        <f t="shared" si="27"/>
        <v/>
      </c>
      <c r="P53" s="74"/>
      <c r="Q53" s="75"/>
      <c r="R53" s="60">
        <v>4.9800000000000004</v>
      </c>
      <c r="S53" s="76"/>
      <c r="T53" s="76">
        <v>0.3</v>
      </c>
      <c r="U53" s="77"/>
      <c r="V53" s="77"/>
      <c r="W53" s="78">
        <v>44075</v>
      </c>
      <c r="X53" s="79"/>
      <c r="Y53" s="80"/>
      <c r="Z53" s="77"/>
      <c r="AA53" s="77"/>
      <c r="AB53" s="81"/>
      <c r="AC53" s="82"/>
      <c r="AD53" s="83"/>
      <c r="AE53" s="84"/>
      <c r="AF53" s="131"/>
      <c r="AK53" s="14"/>
      <c r="AL53" s="14"/>
    </row>
    <row r="54" spans="1:38" s="13" customFormat="1" ht="20.100000000000001" customHeight="1" x14ac:dyDescent="0.25">
      <c r="A54" s="147"/>
      <c r="B54" s="133"/>
      <c r="C54" s="136"/>
      <c r="D54" s="139"/>
      <c r="E54" s="141"/>
      <c r="F54" s="143"/>
      <c r="G54" s="145"/>
      <c r="H54" s="145"/>
      <c r="I54" s="158"/>
      <c r="J54" s="70">
        <f t="shared" si="22"/>
        <v>0</v>
      </c>
      <c r="K54" s="73" t="str">
        <f t="shared" si="23"/>
        <v/>
      </c>
      <c r="L54" s="72">
        <f t="shared" si="24"/>
        <v>0.3</v>
      </c>
      <c r="M54" s="71">
        <f t="shared" si="25"/>
        <v>44166</v>
      </c>
      <c r="N54" s="72">
        <f t="shared" si="26"/>
        <v>0.05</v>
      </c>
      <c r="O54" s="71">
        <f t="shared" si="27"/>
        <v>44166</v>
      </c>
      <c r="P54" s="70"/>
      <c r="Q54" s="73"/>
      <c r="R54" s="60">
        <v>4.9800000000000004</v>
      </c>
      <c r="S54" s="72">
        <v>0.05</v>
      </c>
      <c r="T54" s="72">
        <v>0.3</v>
      </c>
      <c r="U54" s="60"/>
      <c r="V54" s="60"/>
      <c r="W54" s="71">
        <v>44166</v>
      </c>
      <c r="X54" s="85"/>
      <c r="Y54" s="86"/>
      <c r="Z54" s="60"/>
      <c r="AA54" s="60"/>
      <c r="AB54" s="87"/>
      <c r="AC54" s="88"/>
      <c r="AD54" s="86"/>
      <c r="AE54" s="85"/>
      <c r="AF54" s="131"/>
    </row>
    <row r="55" spans="1:38" s="13" customFormat="1" ht="20.100000000000001" customHeight="1" x14ac:dyDescent="0.25">
      <c r="A55" s="147"/>
      <c r="B55" s="133"/>
      <c r="C55" s="136"/>
      <c r="D55" s="139"/>
      <c r="E55" s="141"/>
      <c r="F55" s="143"/>
      <c r="G55" s="145"/>
      <c r="H55" s="145"/>
      <c r="I55" s="158"/>
      <c r="J55" s="70">
        <f t="shared" si="22"/>
        <v>0</v>
      </c>
      <c r="K55" s="73" t="str">
        <f t="shared" si="23"/>
        <v/>
      </c>
      <c r="L55" s="72">
        <f t="shared" si="24"/>
        <v>0.31</v>
      </c>
      <c r="M55" s="71">
        <f t="shared" si="25"/>
        <v>44440</v>
      </c>
      <c r="N55" s="72">
        <f t="shared" si="26"/>
        <v>0.05</v>
      </c>
      <c r="O55" s="71">
        <f t="shared" si="27"/>
        <v>44440</v>
      </c>
      <c r="P55" s="70"/>
      <c r="Q55" s="73"/>
      <c r="R55" s="60">
        <v>4.9800000000000004</v>
      </c>
      <c r="S55" s="72">
        <v>0.05</v>
      </c>
      <c r="T55" s="72">
        <v>0.31</v>
      </c>
      <c r="U55" s="60"/>
      <c r="V55" s="60"/>
      <c r="W55" s="71">
        <v>44440</v>
      </c>
      <c r="X55" s="85"/>
      <c r="Y55" s="86"/>
      <c r="Z55" s="60"/>
      <c r="AA55" s="60"/>
      <c r="AB55" s="87"/>
      <c r="AC55" s="88"/>
      <c r="AD55" s="86"/>
      <c r="AE55" s="85"/>
      <c r="AF55" s="131"/>
    </row>
    <row r="56" spans="1:38" s="13" customFormat="1" ht="20.100000000000001" customHeight="1" x14ac:dyDescent="0.25">
      <c r="A56" s="147"/>
      <c r="B56" s="133"/>
      <c r="C56" s="136"/>
      <c r="D56" s="139"/>
      <c r="E56" s="141"/>
      <c r="F56" s="143"/>
      <c r="G56" s="145"/>
      <c r="H56" s="145"/>
      <c r="I56" s="158"/>
      <c r="J56" s="70">
        <f t="shared" si="22"/>
        <v>0</v>
      </c>
      <c r="K56" s="73" t="str">
        <f t="shared" si="23"/>
        <v/>
      </c>
      <c r="L56" s="72">
        <f t="shared" si="24"/>
        <v>0.31</v>
      </c>
      <c r="M56" s="71">
        <f t="shared" si="25"/>
        <v>44531</v>
      </c>
      <c r="N56" s="72">
        <f t="shared" si="26"/>
        <v>0.06</v>
      </c>
      <c r="O56" s="71">
        <f t="shared" si="27"/>
        <v>44531</v>
      </c>
      <c r="P56" s="70"/>
      <c r="Q56" s="73"/>
      <c r="R56" s="60">
        <v>4.9800000000000004</v>
      </c>
      <c r="S56" s="72">
        <v>0.06</v>
      </c>
      <c r="T56" s="72">
        <v>0.31</v>
      </c>
      <c r="U56" s="60"/>
      <c r="V56" s="60"/>
      <c r="W56" s="71">
        <v>44531</v>
      </c>
      <c r="X56" s="85"/>
      <c r="Y56" s="86"/>
      <c r="Z56" s="60"/>
      <c r="AA56" s="60"/>
      <c r="AB56" s="87"/>
      <c r="AC56" s="88"/>
      <c r="AD56" s="86"/>
      <c r="AE56" s="85"/>
      <c r="AF56" s="131"/>
    </row>
    <row r="57" spans="1:38" s="13" customFormat="1" ht="20.100000000000001" customHeight="1" x14ac:dyDescent="0.25">
      <c r="A57" s="147"/>
      <c r="B57" s="133"/>
      <c r="C57" s="136"/>
      <c r="D57" s="139"/>
      <c r="E57" s="141"/>
      <c r="F57" s="143"/>
      <c r="G57" s="145"/>
      <c r="H57" s="145"/>
      <c r="I57" s="158"/>
      <c r="J57" s="70">
        <f t="shared" si="22"/>
        <v>0</v>
      </c>
      <c r="K57" s="73" t="str">
        <f t="shared" si="23"/>
        <v/>
      </c>
      <c r="L57" s="72">
        <f t="shared" si="24"/>
        <v>0.32</v>
      </c>
      <c r="M57" s="71">
        <f t="shared" si="25"/>
        <v>44805</v>
      </c>
      <c r="N57" s="72">
        <f t="shared" si="26"/>
        <v>0.06</v>
      </c>
      <c r="O57" s="71">
        <f t="shared" si="27"/>
        <v>44805</v>
      </c>
      <c r="P57" s="70"/>
      <c r="Q57" s="73"/>
      <c r="R57" s="60">
        <v>4.9800000000000004</v>
      </c>
      <c r="S57" s="72">
        <v>0.06</v>
      </c>
      <c r="T57" s="72">
        <v>0.32</v>
      </c>
      <c r="U57" s="60"/>
      <c r="V57" s="60"/>
      <c r="W57" s="71">
        <v>44805</v>
      </c>
      <c r="X57" s="85"/>
      <c r="Y57" s="86"/>
      <c r="Z57" s="60"/>
      <c r="AA57" s="60"/>
      <c r="AB57" s="87"/>
      <c r="AC57" s="88"/>
      <c r="AD57" s="86"/>
      <c r="AE57" s="85"/>
      <c r="AF57" s="131"/>
    </row>
    <row r="58" spans="1:38" s="13" customFormat="1" ht="20.100000000000001" customHeight="1" x14ac:dyDescent="0.25">
      <c r="A58" s="147"/>
      <c r="B58" s="133"/>
      <c r="C58" s="136"/>
      <c r="D58" s="139"/>
      <c r="E58" s="141"/>
      <c r="F58" s="143"/>
      <c r="G58" s="145"/>
      <c r="H58" s="145"/>
      <c r="I58" s="158"/>
      <c r="J58" s="70">
        <f t="shared" si="22"/>
        <v>0</v>
      </c>
      <c r="K58" s="73" t="str">
        <f t="shared" si="23"/>
        <v/>
      </c>
      <c r="L58" s="72">
        <f t="shared" si="24"/>
        <v>0.32</v>
      </c>
      <c r="M58" s="71">
        <f t="shared" si="25"/>
        <v>44896</v>
      </c>
      <c r="N58" s="72">
        <f t="shared" si="26"/>
        <v>7.0000000000000007E-2</v>
      </c>
      <c r="O58" s="71">
        <f t="shared" si="27"/>
        <v>44896</v>
      </c>
      <c r="P58" s="70"/>
      <c r="Q58" s="73"/>
      <c r="R58" s="60">
        <v>4.9800000000000004</v>
      </c>
      <c r="S58" s="72">
        <v>7.0000000000000007E-2</v>
      </c>
      <c r="T58" s="72">
        <v>0.32</v>
      </c>
      <c r="U58" s="60"/>
      <c r="V58" s="60"/>
      <c r="W58" s="71">
        <v>44896</v>
      </c>
      <c r="X58" s="85"/>
      <c r="Y58" s="86"/>
      <c r="Z58" s="60"/>
      <c r="AA58" s="60"/>
      <c r="AB58" s="87"/>
      <c r="AC58" s="88"/>
      <c r="AD58" s="86"/>
      <c r="AE58" s="85"/>
      <c r="AF58" s="131"/>
    </row>
    <row r="59" spans="1:38" s="13" customFormat="1" ht="20.100000000000001" customHeight="1" x14ac:dyDescent="0.25">
      <c r="A59" s="147"/>
      <c r="B59" s="133"/>
      <c r="C59" s="136"/>
      <c r="D59" s="139"/>
      <c r="E59" s="141"/>
      <c r="F59" s="143"/>
      <c r="G59" s="145"/>
      <c r="H59" s="145"/>
      <c r="I59" s="158"/>
      <c r="J59" s="70">
        <f t="shared" si="22"/>
        <v>0</v>
      </c>
      <c r="K59" s="73" t="str">
        <f t="shared" si="23"/>
        <v/>
      </c>
      <c r="L59" s="72">
        <f t="shared" si="24"/>
        <v>0.32</v>
      </c>
      <c r="M59" s="71">
        <f t="shared" si="25"/>
        <v>45108</v>
      </c>
      <c r="N59" s="72">
        <f t="shared" si="26"/>
        <v>7.0000000000000007E-2</v>
      </c>
      <c r="O59" s="71">
        <f t="shared" si="27"/>
        <v>45108</v>
      </c>
      <c r="P59" s="70"/>
      <c r="Q59" s="73"/>
      <c r="R59" s="60">
        <v>4.9800000000000004</v>
      </c>
      <c r="S59" s="72">
        <v>7.0000000000000007E-2</v>
      </c>
      <c r="T59" s="72">
        <v>0.32</v>
      </c>
      <c r="U59" s="60"/>
      <c r="V59" s="60"/>
      <c r="W59" s="71">
        <v>45108</v>
      </c>
      <c r="X59" s="85"/>
      <c r="Y59" s="86"/>
      <c r="Z59" s="60"/>
      <c r="AA59" s="60"/>
      <c r="AB59" s="87"/>
      <c r="AC59" s="88"/>
      <c r="AD59" s="86"/>
      <c r="AE59" s="85"/>
      <c r="AF59" s="131"/>
    </row>
    <row r="60" spans="1:38" s="13" customFormat="1" ht="20.100000000000001" customHeight="1" x14ac:dyDescent="0.25">
      <c r="A60" s="147"/>
      <c r="B60" s="133"/>
      <c r="C60" s="136"/>
      <c r="D60" s="139"/>
      <c r="E60" s="141"/>
      <c r="F60" s="143"/>
      <c r="G60" s="145"/>
      <c r="H60" s="145"/>
      <c r="I60" s="158"/>
      <c r="J60" s="70"/>
      <c r="K60" s="73"/>
      <c r="L60" s="72">
        <f>T60</f>
        <v>0.33</v>
      </c>
      <c r="M60" s="71">
        <f>IF(L60&gt;0,W60,"")</f>
        <v>45170</v>
      </c>
      <c r="N60" s="72">
        <f>S60</f>
        <v>7.0000000000000007E-2</v>
      </c>
      <c r="O60" s="71">
        <f>IF(N60&gt;0,W60,"")</f>
        <v>45170</v>
      </c>
      <c r="P60" s="70"/>
      <c r="Q60" s="73"/>
      <c r="R60" s="60">
        <v>4.9800000000000004</v>
      </c>
      <c r="S60" s="72">
        <v>7.0000000000000007E-2</v>
      </c>
      <c r="T60" s="72">
        <v>0.33</v>
      </c>
      <c r="U60" s="60"/>
      <c r="V60" s="60"/>
      <c r="W60" s="71">
        <v>45170</v>
      </c>
      <c r="X60" s="85"/>
      <c r="Y60" s="86"/>
      <c r="Z60" s="60"/>
      <c r="AA60" s="60"/>
      <c r="AB60" s="87"/>
      <c r="AC60" s="88"/>
      <c r="AD60" s="86"/>
      <c r="AE60" s="85"/>
      <c r="AF60" s="131"/>
    </row>
    <row r="61" spans="1:38" s="13" customFormat="1" ht="20.100000000000001" customHeight="1" x14ac:dyDescent="0.25">
      <c r="A61" s="147"/>
      <c r="B61" s="133"/>
      <c r="C61" s="136"/>
      <c r="D61" s="139"/>
      <c r="E61" s="141"/>
      <c r="F61" s="143"/>
      <c r="G61" s="145"/>
      <c r="H61" s="145"/>
      <c r="I61" s="158"/>
      <c r="J61" s="70"/>
      <c r="K61" s="73"/>
      <c r="L61" s="72">
        <f>T61</f>
        <v>0.33</v>
      </c>
      <c r="M61" s="71">
        <f>IF(L61&gt;0,W61,"")</f>
        <v>45261</v>
      </c>
      <c r="N61" s="72">
        <f>S61</f>
        <v>0.08</v>
      </c>
      <c r="O61" s="71">
        <f>IF(N61&gt;0,W61,"")</f>
        <v>45261</v>
      </c>
      <c r="P61" s="70"/>
      <c r="Q61" s="73"/>
      <c r="R61" s="60">
        <v>4.9800000000000004</v>
      </c>
      <c r="S61" s="72">
        <v>0.08</v>
      </c>
      <c r="T61" s="72">
        <v>0.33</v>
      </c>
      <c r="U61" s="60"/>
      <c r="V61" s="60"/>
      <c r="W61" s="71">
        <v>45261</v>
      </c>
      <c r="X61" s="85"/>
      <c r="Y61" s="86"/>
      <c r="Z61" s="60"/>
      <c r="AA61" s="60"/>
      <c r="AB61" s="87"/>
      <c r="AC61" s="88"/>
      <c r="AD61" s="86"/>
      <c r="AE61" s="85"/>
      <c r="AF61" s="131"/>
    </row>
    <row r="62" spans="1:38" s="13" customFormat="1" ht="20.100000000000001" customHeight="1" x14ac:dyDescent="0.25">
      <c r="A62" s="147"/>
      <c r="B62" s="133"/>
      <c r="C62" s="136"/>
      <c r="D62" s="139"/>
      <c r="E62" s="141"/>
      <c r="F62" s="143"/>
      <c r="G62" s="145"/>
      <c r="H62" s="145"/>
      <c r="I62" s="158"/>
      <c r="J62" s="70"/>
      <c r="K62" s="73"/>
      <c r="L62" s="72">
        <f>T62</f>
        <v>0.33</v>
      </c>
      <c r="M62" s="71">
        <f>IF(L62&gt;0,W62,"")</f>
        <v>45474</v>
      </c>
      <c r="N62" s="72">
        <f>S62</f>
        <v>0.08</v>
      </c>
      <c r="O62" s="71">
        <f>IF(N62&gt;0,W62,"")</f>
        <v>45474</v>
      </c>
      <c r="P62" s="70"/>
      <c r="Q62" s="73"/>
      <c r="R62" s="60">
        <v>4.9800000000000004</v>
      </c>
      <c r="S62" s="72">
        <v>0.08</v>
      </c>
      <c r="T62" s="72">
        <v>0.33</v>
      </c>
      <c r="U62" s="60"/>
      <c r="V62" s="60"/>
      <c r="W62" s="71">
        <v>45474</v>
      </c>
      <c r="X62" s="85"/>
      <c r="Y62" s="86"/>
      <c r="Z62" s="60"/>
      <c r="AA62" s="60"/>
      <c r="AB62" s="87"/>
      <c r="AC62" s="88"/>
      <c r="AD62" s="86"/>
      <c r="AE62" s="85"/>
      <c r="AF62" s="131"/>
    </row>
    <row r="63" spans="1:38" s="13" customFormat="1" ht="20.100000000000001" customHeight="1" thickBot="1" x14ac:dyDescent="0.3">
      <c r="A63" s="147"/>
      <c r="B63" s="133"/>
      <c r="C63" s="136"/>
      <c r="D63" s="139"/>
      <c r="E63" s="141"/>
      <c r="F63" s="143"/>
      <c r="G63" s="145"/>
      <c r="H63" s="145"/>
      <c r="I63" s="158"/>
      <c r="J63" s="70">
        <f t="shared" si="22"/>
        <v>0</v>
      </c>
      <c r="K63" s="73" t="str">
        <f t="shared" si="23"/>
        <v/>
      </c>
      <c r="L63" s="72">
        <f t="shared" si="24"/>
        <v>0.34</v>
      </c>
      <c r="M63" s="71">
        <f t="shared" si="25"/>
        <v>45536</v>
      </c>
      <c r="N63" s="72">
        <f t="shared" si="26"/>
        <v>0.08</v>
      </c>
      <c r="O63" s="71">
        <f t="shared" si="27"/>
        <v>45536</v>
      </c>
      <c r="P63" s="70"/>
      <c r="Q63" s="73"/>
      <c r="R63" s="60">
        <v>4.9800000000000004</v>
      </c>
      <c r="S63" s="72">
        <v>0.08</v>
      </c>
      <c r="T63" s="72">
        <v>0.34</v>
      </c>
      <c r="U63" s="60"/>
      <c r="V63" s="60"/>
      <c r="W63" s="71">
        <v>45536</v>
      </c>
      <c r="X63" s="85"/>
      <c r="Y63" s="86"/>
      <c r="Z63" s="60"/>
      <c r="AA63" s="60"/>
      <c r="AB63" s="87"/>
      <c r="AC63" s="88"/>
      <c r="AD63" s="86"/>
      <c r="AE63" s="85"/>
      <c r="AF63" s="131"/>
    </row>
    <row r="64" spans="1:38" s="13" customFormat="1" ht="20.100000000000001" customHeight="1" x14ac:dyDescent="0.25">
      <c r="A64" s="146">
        <v>6</v>
      </c>
      <c r="B64" s="132" t="s">
        <v>72</v>
      </c>
      <c r="C64" s="134" t="s">
        <v>38</v>
      </c>
      <c r="D64" s="137" t="s">
        <v>73</v>
      </c>
      <c r="E64" s="140"/>
      <c r="F64" s="142" t="s">
        <v>74</v>
      </c>
      <c r="G64" s="144" t="s">
        <v>70</v>
      </c>
      <c r="H64" s="152">
        <v>5.36</v>
      </c>
      <c r="I64" s="185">
        <v>45474</v>
      </c>
      <c r="J64" s="54">
        <f t="shared" ref="J64:J75" si="28">U64</f>
        <v>0</v>
      </c>
      <c r="K64" s="57" t="str">
        <f t="shared" ref="K64:K75" si="29">IF(J64&gt;0,W64,"")</f>
        <v/>
      </c>
      <c r="L64" s="56">
        <f t="shared" ref="L64:L75" si="30">T64</f>
        <v>0.25</v>
      </c>
      <c r="M64" s="55">
        <f t="shared" ref="M64:M75" si="31">IF(L64&gt;0,W64,"")</f>
        <v>43983</v>
      </c>
      <c r="N64" s="56">
        <f t="shared" ref="N64:N75" si="32">S64</f>
        <v>0</v>
      </c>
      <c r="O64" s="57" t="str">
        <f t="shared" ref="O64:O75" si="33">IF(N64&gt;0,W64,"")</f>
        <v/>
      </c>
      <c r="P64" s="58"/>
      <c r="Q64" s="59"/>
      <c r="R64" s="62">
        <v>4.6500000000000004</v>
      </c>
      <c r="S64" s="61"/>
      <c r="T64" s="61">
        <v>0.25</v>
      </c>
      <c r="U64" s="62"/>
      <c r="V64" s="62"/>
      <c r="W64" s="63">
        <v>43983</v>
      </c>
      <c r="X64" s="64">
        <v>10979693</v>
      </c>
      <c r="Y64" s="65">
        <v>32.090000000000003</v>
      </c>
      <c r="Z64" s="62"/>
      <c r="AA64" s="62">
        <v>53.08</v>
      </c>
      <c r="AB64" s="114">
        <v>45809</v>
      </c>
      <c r="AC64" s="67">
        <v>274492325</v>
      </c>
      <c r="AD64" s="68"/>
      <c r="AE64" s="69">
        <f>AC64+AD64</f>
        <v>274492325</v>
      </c>
      <c r="AF64" s="130" t="s">
        <v>51</v>
      </c>
      <c r="AK64" s="14"/>
      <c r="AL64" s="14"/>
    </row>
    <row r="65" spans="1:38" s="13" customFormat="1" ht="20.100000000000001" customHeight="1" x14ac:dyDescent="0.25">
      <c r="A65" s="147"/>
      <c r="B65" s="133"/>
      <c r="C65" s="135"/>
      <c r="D65" s="138"/>
      <c r="E65" s="141"/>
      <c r="F65" s="143"/>
      <c r="G65" s="145"/>
      <c r="H65" s="153"/>
      <c r="I65" s="186"/>
      <c r="J65" s="70">
        <f t="shared" si="28"/>
        <v>0</v>
      </c>
      <c r="K65" s="73" t="str">
        <f t="shared" si="29"/>
        <v/>
      </c>
      <c r="L65" s="72">
        <f t="shared" si="30"/>
        <v>0.26</v>
      </c>
      <c r="M65" s="71">
        <f t="shared" si="31"/>
        <v>44044</v>
      </c>
      <c r="N65" s="72">
        <f t="shared" si="32"/>
        <v>0</v>
      </c>
      <c r="O65" s="73" t="str">
        <f t="shared" si="33"/>
        <v/>
      </c>
      <c r="P65" s="74"/>
      <c r="Q65" s="75"/>
      <c r="R65" s="60">
        <v>4.6500000000000004</v>
      </c>
      <c r="S65" s="76"/>
      <c r="T65" s="76">
        <v>0.26</v>
      </c>
      <c r="U65" s="77"/>
      <c r="V65" s="77"/>
      <c r="W65" s="78">
        <v>44044</v>
      </c>
      <c r="X65" s="79"/>
      <c r="Y65" s="80"/>
      <c r="Z65" s="77"/>
      <c r="AA65" s="77"/>
      <c r="AB65" s="81"/>
      <c r="AC65" s="82"/>
      <c r="AD65" s="83"/>
      <c r="AE65" s="84"/>
      <c r="AF65" s="131"/>
      <c r="AK65" s="14"/>
      <c r="AL65" s="14"/>
    </row>
    <row r="66" spans="1:38" s="13" customFormat="1" ht="20.100000000000001" customHeight="1" x14ac:dyDescent="0.25">
      <c r="A66" s="147"/>
      <c r="B66" s="133"/>
      <c r="C66" s="136"/>
      <c r="D66" s="139"/>
      <c r="E66" s="141"/>
      <c r="F66" s="143"/>
      <c r="G66" s="145"/>
      <c r="H66" s="145"/>
      <c r="I66" s="187"/>
      <c r="J66" s="70">
        <f t="shared" si="28"/>
        <v>0</v>
      </c>
      <c r="K66" s="73" t="str">
        <f t="shared" si="29"/>
        <v/>
      </c>
      <c r="L66" s="72">
        <f t="shared" si="30"/>
        <v>0.26</v>
      </c>
      <c r="M66" s="71">
        <f t="shared" si="31"/>
        <v>44378</v>
      </c>
      <c r="N66" s="72">
        <f t="shared" si="32"/>
        <v>0</v>
      </c>
      <c r="O66" s="73" t="str">
        <f t="shared" si="33"/>
        <v/>
      </c>
      <c r="P66" s="70"/>
      <c r="Q66" s="73"/>
      <c r="R66" s="60">
        <v>4.9800000000000004</v>
      </c>
      <c r="S66" s="76"/>
      <c r="T66" s="76">
        <v>0.26</v>
      </c>
      <c r="U66" s="77"/>
      <c r="V66" s="77"/>
      <c r="W66" s="71">
        <v>44378</v>
      </c>
      <c r="X66" s="85"/>
      <c r="Y66" s="86"/>
      <c r="Z66" s="60"/>
      <c r="AA66" s="60"/>
      <c r="AB66" s="87"/>
      <c r="AC66" s="88"/>
      <c r="AD66" s="86"/>
      <c r="AE66" s="85"/>
      <c r="AF66" s="131"/>
    </row>
    <row r="67" spans="1:38" s="13" customFormat="1" ht="20.100000000000001" customHeight="1" x14ac:dyDescent="0.25">
      <c r="A67" s="147"/>
      <c r="B67" s="133"/>
      <c r="C67" s="136"/>
      <c r="D67" s="139"/>
      <c r="E67" s="141"/>
      <c r="F67" s="143"/>
      <c r="G67" s="145"/>
      <c r="H67" s="145"/>
      <c r="I67" s="187"/>
      <c r="J67" s="70">
        <f t="shared" si="28"/>
        <v>0</v>
      </c>
      <c r="K67" s="73" t="str">
        <f t="shared" si="29"/>
        <v/>
      </c>
      <c r="L67" s="72">
        <f t="shared" si="30"/>
        <v>0.27</v>
      </c>
      <c r="M67" s="71">
        <f t="shared" si="31"/>
        <v>44409</v>
      </c>
      <c r="N67" s="72">
        <f t="shared" si="32"/>
        <v>0</v>
      </c>
      <c r="O67" s="73" t="str">
        <f t="shared" si="33"/>
        <v/>
      </c>
      <c r="P67" s="70"/>
      <c r="Q67" s="73"/>
      <c r="R67" s="60">
        <v>4.9800000000000004</v>
      </c>
      <c r="S67" s="76"/>
      <c r="T67" s="76">
        <v>0.27</v>
      </c>
      <c r="U67" s="77"/>
      <c r="V67" s="60"/>
      <c r="W67" s="71">
        <v>44409</v>
      </c>
      <c r="X67" s="85"/>
      <c r="Y67" s="86"/>
      <c r="Z67" s="60"/>
      <c r="AA67" s="60"/>
      <c r="AB67" s="87"/>
      <c r="AC67" s="88"/>
      <c r="AD67" s="86"/>
      <c r="AE67" s="85"/>
      <c r="AF67" s="131"/>
    </row>
    <row r="68" spans="1:38" s="13" customFormat="1" ht="20.100000000000001" customHeight="1" x14ac:dyDescent="0.25">
      <c r="A68" s="147"/>
      <c r="B68" s="133"/>
      <c r="C68" s="136"/>
      <c r="D68" s="139"/>
      <c r="E68" s="141"/>
      <c r="F68" s="143"/>
      <c r="G68" s="145"/>
      <c r="H68" s="145"/>
      <c r="I68" s="187"/>
      <c r="J68" s="70">
        <f t="shared" si="28"/>
        <v>0</v>
      </c>
      <c r="K68" s="73" t="str">
        <f t="shared" si="29"/>
        <v/>
      </c>
      <c r="L68" s="72">
        <f t="shared" si="30"/>
        <v>0.28000000000000003</v>
      </c>
      <c r="M68" s="71">
        <f t="shared" si="31"/>
        <v>44774</v>
      </c>
      <c r="N68" s="72">
        <f t="shared" si="32"/>
        <v>0</v>
      </c>
      <c r="O68" s="73" t="str">
        <f t="shared" si="33"/>
        <v/>
      </c>
      <c r="P68" s="70"/>
      <c r="Q68" s="73"/>
      <c r="R68" s="60">
        <v>4.9800000000000004</v>
      </c>
      <c r="S68" s="76"/>
      <c r="T68" s="76">
        <v>0.28000000000000003</v>
      </c>
      <c r="U68" s="77"/>
      <c r="V68" s="60"/>
      <c r="W68" s="71">
        <v>44774</v>
      </c>
      <c r="X68" s="85"/>
      <c r="Y68" s="86"/>
      <c r="Z68" s="60"/>
      <c r="AA68" s="60"/>
      <c r="AB68" s="87"/>
      <c r="AC68" s="88"/>
      <c r="AD68" s="86"/>
      <c r="AE68" s="85"/>
      <c r="AF68" s="131"/>
    </row>
    <row r="69" spans="1:38" s="13" customFormat="1" ht="20.100000000000001" customHeight="1" x14ac:dyDescent="0.25">
      <c r="A69" s="147"/>
      <c r="B69" s="133"/>
      <c r="C69" s="136"/>
      <c r="D69" s="139"/>
      <c r="E69" s="141"/>
      <c r="F69" s="143"/>
      <c r="G69" s="145"/>
      <c r="H69" s="145"/>
      <c r="I69" s="187"/>
      <c r="J69" s="70">
        <f t="shared" si="28"/>
        <v>0</v>
      </c>
      <c r="K69" s="73" t="str">
        <f t="shared" si="29"/>
        <v/>
      </c>
      <c r="L69" s="72">
        <f t="shared" si="30"/>
        <v>0.28000000000000003</v>
      </c>
      <c r="M69" s="71">
        <f t="shared" si="31"/>
        <v>45108</v>
      </c>
      <c r="N69" s="72">
        <f t="shared" si="32"/>
        <v>0</v>
      </c>
      <c r="O69" s="73" t="str">
        <f t="shared" si="33"/>
        <v/>
      </c>
      <c r="P69" s="70"/>
      <c r="Q69" s="73"/>
      <c r="R69" s="60">
        <v>4.9800000000000004</v>
      </c>
      <c r="S69" s="76"/>
      <c r="T69" s="76">
        <v>0.28000000000000003</v>
      </c>
      <c r="U69" s="77"/>
      <c r="V69" s="60"/>
      <c r="W69" s="71">
        <v>45108</v>
      </c>
      <c r="X69" s="85"/>
      <c r="Y69" s="86"/>
      <c r="Z69" s="60"/>
      <c r="AA69" s="60"/>
      <c r="AB69" s="87"/>
      <c r="AC69" s="88"/>
      <c r="AD69" s="86"/>
      <c r="AE69" s="85"/>
      <c r="AF69" s="131"/>
    </row>
    <row r="70" spans="1:38" s="13" customFormat="1" ht="20.100000000000001" customHeight="1" x14ac:dyDescent="0.25">
      <c r="A70" s="147"/>
      <c r="B70" s="133"/>
      <c r="C70" s="136"/>
      <c r="D70" s="139"/>
      <c r="E70" s="141"/>
      <c r="F70" s="143"/>
      <c r="G70" s="145"/>
      <c r="H70" s="145"/>
      <c r="I70" s="187"/>
      <c r="J70" s="70">
        <f t="shared" si="28"/>
        <v>0</v>
      </c>
      <c r="K70" s="73" t="str">
        <f t="shared" si="29"/>
        <v/>
      </c>
      <c r="L70" s="72">
        <f t="shared" si="30"/>
        <v>0.28999999999999998</v>
      </c>
      <c r="M70" s="71">
        <f t="shared" si="31"/>
        <v>45139</v>
      </c>
      <c r="N70" s="72">
        <f t="shared" si="32"/>
        <v>0</v>
      </c>
      <c r="O70" s="73" t="str">
        <f t="shared" si="33"/>
        <v/>
      </c>
      <c r="P70" s="70"/>
      <c r="Q70" s="73"/>
      <c r="R70" s="60">
        <v>4.9800000000000004</v>
      </c>
      <c r="S70" s="76"/>
      <c r="T70" s="76">
        <v>0.28999999999999998</v>
      </c>
      <c r="U70" s="77"/>
      <c r="V70" s="60"/>
      <c r="W70" s="71">
        <v>45139</v>
      </c>
      <c r="X70" s="85"/>
      <c r="Y70" s="86"/>
      <c r="Z70" s="60"/>
      <c r="AA70" s="60"/>
      <c r="AB70" s="87"/>
      <c r="AC70" s="88"/>
      <c r="AD70" s="86"/>
      <c r="AE70" s="85"/>
      <c r="AF70" s="131"/>
    </row>
    <row r="71" spans="1:38" s="13" customFormat="1" ht="20.100000000000001" customHeight="1" x14ac:dyDescent="0.25">
      <c r="A71" s="147"/>
      <c r="B71" s="133"/>
      <c r="C71" s="136"/>
      <c r="D71" s="139"/>
      <c r="E71" s="141"/>
      <c r="F71" s="143"/>
      <c r="G71" s="145"/>
      <c r="H71" s="145"/>
      <c r="I71" s="187"/>
      <c r="J71" s="70">
        <f t="shared" si="28"/>
        <v>0</v>
      </c>
      <c r="K71" s="73" t="str">
        <f t="shared" si="29"/>
        <v/>
      </c>
      <c r="L71" s="72">
        <f t="shared" si="30"/>
        <v>0.28999999999999998</v>
      </c>
      <c r="M71" s="71">
        <f t="shared" si="31"/>
        <v>45231</v>
      </c>
      <c r="N71" s="72">
        <f t="shared" si="32"/>
        <v>0</v>
      </c>
      <c r="O71" s="73" t="str">
        <f t="shared" si="33"/>
        <v/>
      </c>
      <c r="P71" s="70"/>
      <c r="Q71" s="73"/>
      <c r="R71" s="60">
        <v>5.0199999999999996</v>
      </c>
      <c r="S71" s="76"/>
      <c r="T71" s="76">
        <v>0.28999999999999998</v>
      </c>
      <c r="U71" s="77"/>
      <c r="V71" s="60"/>
      <c r="W71" s="71">
        <v>45231</v>
      </c>
      <c r="X71" s="85"/>
      <c r="Y71" s="86"/>
      <c r="Z71" s="60"/>
      <c r="AA71" s="60"/>
      <c r="AB71" s="87"/>
      <c r="AC71" s="88"/>
      <c r="AD71" s="86"/>
      <c r="AE71" s="85"/>
      <c r="AF71" s="131"/>
    </row>
    <row r="72" spans="1:38" s="13" customFormat="1" ht="20.100000000000001" customHeight="1" x14ac:dyDescent="0.25">
      <c r="A72" s="147"/>
      <c r="B72" s="133"/>
      <c r="C72" s="136"/>
      <c r="D72" s="139"/>
      <c r="E72" s="141"/>
      <c r="F72" s="143"/>
      <c r="G72" s="145"/>
      <c r="H72" s="145"/>
      <c r="I72" s="187"/>
      <c r="J72" s="70">
        <f>U72</f>
        <v>0</v>
      </c>
      <c r="K72" s="73" t="str">
        <f>IF(J72&gt;0,W72,"")</f>
        <v/>
      </c>
      <c r="L72" s="72">
        <f>T72</f>
        <v>0.28999999999999998</v>
      </c>
      <c r="M72" s="71">
        <f>IF(L72&gt;0,W72,"")</f>
        <v>45474</v>
      </c>
      <c r="N72" s="72">
        <f>S72</f>
        <v>0</v>
      </c>
      <c r="O72" s="73" t="str">
        <f>IF(N72&gt;0,W72,"")</f>
        <v/>
      </c>
      <c r="P72" s="70"/>
      <c r="Q72" s="73"/>
      <c r="R72" s="60">
        <v>5.36</v>
      </c>
      <c r="S72" s="72"/>
      <c r="T72" s="72">
        <v>0.28999999999999998</v>
      </c>
      <c r="U72" s="60"/>
      <c r="V72" s="60"/>
      <c r="W72" s="71">
        <v>45474</v>
      </c>
      <c r="X72" s="85"/>
      <c r="Y72" s="86"/>
      <c r="Z72" s="60"/>
      <c r="AA72" s="60"/>
      <c r="AB72" s="87"/>
      <c r="AC72" s="88"/>
      <c r="AD72" s="86"/>
      <c r="AE72" s="85"/>
      <c r="AF72" s="131"/>
    </row>
    <row r="73" spans="1:38" s="13" customFormat="1" ht="20.100000000000001" customHeight="1" x14ac:dyDescent="0.25">
      <c r="A73" s="147"/>
      <c r="B73" s="133"/>
      <c r="C73" s="136"/>
      <c r="D73" s="139"/>
      <c r="E73" s="141"/>
      <c r="F73" s="143"/>
      <c r="G73" s="145"/>
      <c r="H73" s="145"/>
      <c r="I73" s="187"/>
      <c r="J73" s="70">
        <f>U73</f>
        <v>0</v>
      </c>
      <c r="K73" s="73" t="str">
        <f>IF(J73&gt;0,W73,"")</f>
        <v/>
      </c>
      <c r="L73" s="72">
        <f>T73</f>
        <v>0.3</v>
      </c>
      <c r="M73" s="71">
        <f>IF(L73&gt;0,W73,"")</f>
        <v>45505</v>
      </c>
      <c r="N73" s="72">
        <f>S73</f>
        <v>0</v>
      </c>
      <c r="O73" s="73" t="str">
        <f>IF(N73&gt;0,W73,"")</f>
        <v/>
      </c>
      <c r="P73" s="70"/>
      <c r="Q73" s="73"/>
      <c r="R73" s="60">
        <v>5.36</v>
      </c>
      <c r="S73" s="72"/>
      <c r="T73" s="72">
        <v>0.3</v>
      </c>
      <c r="U73" s="60"/>
      <c r="V73" s="60"/>
      <c r="W73" s="71">
        <v>45505</v>
      </c>
      <c r="X73" s="85"/>
      <c r="Y73" s="86"/>
      <c r="Z73" s="60"/>
      <c r="AA73" s="60"/>
      <c r="AB73" s="87"/>
      <c r="AC73" s="88"/>
      <c r="AD73" s="86"/>
      <c r="AE73" s="85"/>
      <c r="AF73" s="131"/>
    </row>
    <row r="74" spans="1:38" s="13" customFormat="1" ht="20.100000000000001" customHeight="1" x14ac:dyDescent="0.25">
      <c r="A74" s="147"/>
      <c r="B74" s="133"/>
      <c r="C74" s="136"/>
      <c r="D74" s="139"/>
      <c r="E74" s="141"/>
      <c r="F74" s="143"/>
      <c r="G74" s="145"/>
      <c r="H74" s="145"/>
      <c r="I74" s="187"/>
      <c r="J74" s="70">
        <f>U74</f>
        <v>0</v>
      </c>
      <c r="K74" s="73" t="str">
        <f>IF(J74&gt;0,W74,"")</f>
        <v/>
      </c>
      <c r="L74" s="72">
        <f>T74</f>
        <v>0</v>
      </c>
      <c r="M74" s="73" t="str">
        <f>IF(L74&gt;0,W74,"")</f>
        <v/>
      </c>
      <c r="N74" s="72">
        <f>S74</f>
        <v>0</v>
      </c>
      <c r="O74" s="73" t="str">
        <f>IF(N74&gt;0,W74,"")</f>
        <v/>
      </c>
      <c r="P74" s="70"/>
      <c r="Q74" s="73"/>
      <c r="R74" s="60"/>
      <c r="S74" s="72"/>
      <c r="T74" s="72"/>
      <c r="U74" s="60"/>
      <c r="V74" s="60"/>
      <c r="W74" s="73"/>
      <c r="X74" s="85"/>
      <c r="Y74" s="86"/>
      <c r="Z74" s="60"/>
      <c r="AA74" s="60"/>
      <c r="AB74" s="87"/>
      <c r="AC74" s="88"/>
      <c r="AD74" s="86"/>
      <c r="AE74" s="85"/>
      <c r="AF74" s="131"/>
    </row>
    <row r="75" spans="1:38" s="13" customFormat="1" ht="20.100000000000001" customHeight="1" x14ac:dyDescent="0.25">
      <c r="A75" s="147"/>
      <c r="B75" s="133"/>
      <c r="C75" s="136"/>
      <c r="D75" s="139"/>
      <c r="E75" s="141"/>
      <c r="F75" s="143"/>
      <c r="G75" s="145"/>
      <c r="H75" s="145"/>
      <c r="I75" s="187"/>
      <c r="J75" s="70">
        <f t="shared" si="28"/>
        <v>0</v>
      </c>
      <c r="K75" s="73" t="str">
        <f t="shared" si="29"/>
        <v/>
      </c>
      <c r="L75" s="72">
        <f t="shared" si="30"/>
        <v>0</v>
      </c>
      <c r="M75" s="73" t="str">
        <f t="shared" si="31"/>
        <v/>
      </c>
      <c r="N75" s="72">
        <f t="shared" si="32"/>
        <v>0</v>
      </c>
      <c r="O75" s="73" t="str">
        <f t="shared" si="33"/>
        <v/>
      </c>
      <c r="P75" s="70"/>
      <c r="Q75" s="73"/>
      <c r="R75" s="60"/>
      <c r="S75" s="72"/>
      <c r="T75" s="72"/>
      <c r="U75" s="60"/>
      <c r="V75" s="60"/>
      <c r="W75" s="73"/>
      <c r="X75" s="85"/>
      <c r="Y75" s="86"/>
      <c r="Z75" s="60"/>
      <c r="AA75" s="60"/>
      <c r="AB75" s="87"/>
      <c r="AC75" s="88"/>
      <c r="AD75" s="86"/>
      <c r="AE75" s="85"/>
      <c r="AF75" s="131"/>
    </row>
    <row r="76" spans="1:38" s="20" customFormat="1" ht="20.100000000000001" customHeight="1" x14ac:dyDescent="0.25">
      <c r="A76" s="173" t="s">
        <v>11</v>
      </c>
      <c r="B76" s="173"/>
      <c r="D76" s="115"/>
      <c r="E76" s="115"/>
      <c r="F76" s="116"/>
      <c r="G76" s="115"/>
      <c r="H76" s="115"/>
      <c r="I76" s="115"/>
      <c r="J76" s="115"/>
      <c r="K76" s="117"/>
      <c r="L76" s="118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20"/>
      <c r="X76" s="172" t="s">
        <v>77</v>
      </c>
      <c r="Y76" s="172"/>
      <c r="Z76" s="172"/>
      <c r="AA76" s="172"/>
      <c r="AB76" s="190" t="s">
        <v>32</v>
      </c>
      <c r="AC76" s="181">
        <f>AC7+AC18</f>
        <v>1563042835</v>
      </c>
      <c r="AD76" s="188">
        <f>AD20</f>
        <v>0</v>
      </c>
      <c r="AE76" s="181">
        <f>AC76+AD76</f>
        <v>1563042835</v>
      </c>
      <c r="AF76" s="121"/>
      <c r="AG76" s="19"/>
    </row>
    <row r="77" spans="1:38" s="20" customFormat="1" ht="20.100000000000001" customHeight="1" x14ac:dyDescent="0.25">
      <c r="A77" s="173"/>
      <c r="B77" s="173"/>
      <c r="C77" s="122"/>
      <c r="D77" s="122"/>
      <c r="E77" s="122"/>
      <c r="F77" s="122"/>
      <c r="G77" s="122"/>
      <c r="H77" s="122"/>
      <c r="I77" s="122"/>
      <c r="J77" s="122"/>
      <c r="K77" s="123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5"/>
      <c r="X77" s="172" t="s">
        <v>31</v>
      </c>
      <c r="Y77" s="172"/>
      <c r="Z77" s="172"/>
      <c r="AA77" s="172"/>
      <c r="AB77" s="191"/>
      <c r="AC77" s="182"/>
      <c r="AD77" s="189"/>
      <c r="AE77" s="182"/>
      <c r="AF77" s="126"/>
      <c r="AG77" s="19"/>
    </row>
    <row r="78" spans="1:38" x14ac:dyDescent="0.25">
      <c r="AG78" s="12"/>
    </row>
    <row r="79" spans="1:38" x14ac:dyDescent="0.25">
      <c r="X79" s="21" t="s">
        <v>27</v>
      </c>
      <c r="AG79" s="12"/>
    </row>
  </sheetData>
  <mergeCells count="91">
    <mergeCell ref="AC76:AC77"/>
    <mergeCell ref="G64:G75"/>
    <mergeCell ref="H64:H75"/>
    <mergeCell ref="F64:F75"/>
    <mergeCell ref="G40:G51"/>
    <mergeCell ref="AE76:AE77"/>
    <mergeCell ref="I40:I51"/>
    <mergeCell ref="AF40:AF51"/>
    <mergeCell ref="I64:I75"/>
    <mergeCell ref="X76:AA76"/>
    <mergeCell ref="AD76:AD77"/>
    <mergeCell ref="AF64:AF75"/>
    <mergeCell ref="AF52:AF63"/>
    <mergeCell ref="I52:I63"/>
    <mergeCell ref="AB76:AB77"/>
    <mergeCell ref="A29:A39"/>
    <mergeCell ref="AF29:AF39"/>
    <mergeCell ref="A40:A51"/>
    <mergeCell ref="B40:B51"/>
    <mergeCell ref="C40:C51"/>
    <mergeCell ref="H40:H51"/>
    <mergeCell ref="G29:G39"/>
    <mergeCell ref="I29:I39"/>
    <mergeCell ref="E40:E51"/>
    <mergeCell ref="F40:F51"/>
    <mergeCell ref="H29:H39"/>
    <mergeCell ref="D52:D63"/>
    <mergeCell ref="E52:E63"/>
    <mergeCell ref="F52:F63"/>
    <mergeCell ref="B29:B39"/>
    <mergeCell ref="C29:C39"/>
    <mergeCell ref="H52:H63"/>
    <mergeCell ref="D29:D39"/>
    <mergeCell ref="D40:D51"/>
    <mergeCell ref="G52:G63"/>
    <mergeCell ref="C64:C75"/>
    <mergeCell ref="D64:D75"/>
    <mergeCell ref="E64:E75"/>
    <mergeCell ref="B52:B63"/>
    <mergeCell ref="C52:C63"/>
    <mergeCell ref="A52:A63"/>
    <mergeCell ref="J4:K4"/>
    <mergeCell ref="B20:B28"/>
    <mergeCell ref="C20:C28"/>
    <mergeCell ref="D20:D28"/>
    <mergeCell ref="E20:E28"/>
    <mergeCell ref="A76:B77"/>
    <mergeCell ref="E29:E39"/>
    <mergeCell ref="F29:F39"/>
    <mergeCell ref="A64:A75"/>
    <mergeCell ref="B64:B75"/>
    <mergeCell ref="P4:Q4"/>
    <mergeCell ref="X4:X5"/>
    <mergeCell ref="R4:W4"/>
    <mergeCell ref="X77:AA77"/>
    <mergeCell ref="F20:F28"/>
    <mergeCell ref="H4:I4"/>
    <mergeCell ref="H20:H28"/>
    <mergeCell ref="I20:I28"/>
    <mergeCell ref="G9:G17"/>
    <mergeCell ref="L4:M4"/>
    <mergeCell ref="AF4:AF5"/>
    <mergeCell ref="D4:D5"/>
    <mergeCell ref="AB4:AB5"/>
    <mergeCell ref="E4:E5"/>
    <mergeCell ref="F4:F5"/>
    <mergeCell ref="G4:G5"/>
    <mergeCell ref="AE4:AE5"/>
    <mergeCell ref="AC4:AD4"/>
    <mergeCell ref="Y4:Z4"/>
    <mergeCell ref="AA4:AA5"/>
    <mergeCell ref="AF20:AF28"/>
    <mergeCell ref="G20:G28"/>
    <mergeCell ref="A20:A28"/>
    <mergeCell ref="B4:B5"/>
    <mergeCell ref="C4:C5"/>
    <mergeCell ref="N4:O4"/>
    <mergeCell ref="H9:H17"/>
    <mergeCell ref="A4:A5"/>
    <mergeCell ref="A9:A17"/>
    <mergeCell ref="I9:I17"/>
    <mergeCell ref="A1:C1"/>
    <mergeCell ref="A2:C2"/>
    <mergeCell ref="H1:AF2"/>
    <mergeCell ref="H3:AF3"/>
    <mergeCell ref="AF9:AF17"/>
    <mergeCell ref="B9:B17"/>
    <mergeCell ref="C9:C17"/>
    <mergeCell ref="D9:D17"/>
    <mergeCell ref="E9:E17"/>
    <mergeCell ref="F9:F17"/>
  </mergeCells>
  <phoneticPr fontId="0" type="noConversion"/>
  <printOptions horizontalCentered="1"/>
  <pageMargins left="0.25" right="0.25" top="0.5" bottom="0.36" header="0" footer="0.25"/>
  <pageSetup paperSize="9" scale="48" fitToHeight="0" orientation="landscape" r:id="rId1"/>
  <headerFooter differentFirst="1"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NĐ29</vt:lpstr>
    </vt:vector>
  </TitlesOfParts>
  <Company>SNV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LDAP2</dc:creator>
  <cp:lastModifiedBy>HP</cp:lastModifiedBy>
  <cp:lastPrinted>2025-01-03T10:12:28Z</cp:lastPrinted>
  <dcterms:created xsi:type="dcterms:W3CDTF">2008-02-25T07:39:37Z</dcterms:created>
  <dcterms:modified xsi:type="dcterms:W3CDTF">2025-01-05T01:32:11Z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59540220104f49f492d143a5195b7e45.psdsxs" Id="R6658f69098bb4b8f" /></Relationships>
</file>