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250db6e7d72846c0" /></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2760" yWindow="32760" windowWidth="19416" windowHeight="11016"/>
  </bookViews>
  <sheets>
    <sheet name="Sheet1" sheetId="1" r:id="rId1"/>
  </sheets>
  <definedNames>
    <definedName name="_xlnm.Print_Titles" localSheetId="0">Sheet1!$5:$12</definedName>
  </definedNames>
  <calcPr calcId="144525" fullCalcOnLoad="1"/>
</workbook>
</file>

<file path=xl/calcChain.xml><?xml version="1.0" encoding="utf-8"?>
<calcChain xmlns="http://schemas.openxmlformats.org/spreadsheetml/2006/main">
  <c r="I21" i="1" l="1"/>
  <c r="G21" i="1"/>
  <c r="F21" i="1"/>
  <c r="I20" i="1"/>
  <c r="G20" i="1"/>
  <c r="F20" i="1"/>
  <c r="H20" i="1"/>
  <c r="F19" i="1"/>
  <c r="C19" i="1"/>
  <c r="I19" i="1"/>
  <c r="I18" i="1"/>
  <c r="H18" i="1"/>
  <c r="G18" i="1"/>
  <c r="F18" i="1"/>
  <c r="J18" i="1"/>
  <c r="I17" i="1"/>
  <c r="G17" i="1"/>
  <c r="F17" i="1"/>
  <c r="I16" i="1"/>
  <c r="G16" i="1"/>
  <c r="F16" i="1"/>
  <c r="K14" i="1"/>
  <c r="I14" i="1"/>
  <c r="G14" i="1"/>
  <c r="F14" i="1"/>
  <c r="L24" i="1"/>
  <c r="L13" i="1"/>
  <c r="L23" i="1"/>
  <c r="L22" i="1"/>
  <c r="J13" i="1"/>
  <c r="J23" i="1"/>
  <c r="H13" i="1"/>
  <c r="H23" i="1"/>
  <c r="C13" i="1"/>
  <c r="C23" i="1"/>
  <c r="H15" i="1"/>
  <c r="H24" i="1"/>
  <c r="J20" i="1"/>
  <c r="J15" i="1"/>
  <c r="J24" i="1"/>
  <c r="J22" i="1"/>
  <c r="C15" i="1"/>
  <c r="C24" i="1"/>
  <c r="C22" i="1"/>
  <c r="G19" i="1"/>
  <c r="H22" i="1"/>
</calcChain>
</file>

<file path=xl/sharedStrings.xml><?xml version="1.0" encoding="utf-8"?>
<sst xmlns="http://schemas.openxmlformats.org/spreadsheetml/2006/main" count="66" uniqueCount="56">
  <si>
    <t>TT</t>
  </si>
  <si>
    <t>Ghi chú</t>
  </si>
  <si>
    <t>(1)</t>
  </si>
  <si>
    <t>(2)</t>
  </si>
  <si>
    <t>(3)</t>
  </si>
  <si>
    <t>(5)</t>
  </si>
  <si>
    <t>(9)</t>
  </si>
  <si>
    <t>Trình độ cao đẳng</t>
  </si>
  <si>
    <t>Phương thức thực hiện</t>
  </si>
  <si>
    <t>Chỉ tiêu tuyển sinh
(người)</t>
  </si>
  <si>
    <t>Trình độ trung cấp</t>
  </si>
  <si>
    <t>- Công nghệ kỹ thuật nhiệt</t>
  </si>
  <si>
    <t>- Điện công nghiệp và dân dụng</t>
  </si>
  <si>
    <t>- Nuôi trồng thủy sản</t>
  </si>
  <si>
    <t>* Tổng:</t>
  </si>
  <si>
    <t>- Trình độ cao đẳng</t>
  </si>
  <si>
    <t>- Trình độ trung cấp</t>
  </si>
  <si>
    <t>Quyết định của UBND tỉnh giao nhiệm vụ thực hiện</t>
  </si>
  <si>
    <t>- Cơ khí động lực</t>
  </si>
  <si>
    <t>- Cơ khí chế tạo</t>
  </si>
  <si>
    <t>Chưa có giá dịch vụ đào tạo</t>
  </si>
  <si>
    <t>(4)</t>
  </si>
  <si>
    <t>(6)</t>
  </si>
  <si>
    <t>- Trồng trọt và Bảo vệ thực vật</t>
  </si>
  <si>
    <t>Trình độ, ngành nghề đào tạo</t>
  </si>
  <si>
    <t>Chi phí đào tạo 01 SVHS/khóa</t>
  </si>
  <si>
    <t>Dự toán kinh phí khóa đào tạo</t>
  </si>
  <si>
    <t>(7)</t>
  </si>
  <si>
    <t>(10)</t>
  </si>
  <si>
    <t>(8)</t>
  </si>
  <si>
    <t>(11)</t>
  </si>
  <si>
    <t>(30 tháng)</t>
  </si>
  <si>
    <t>(20 tháng)</t>
  </si>
  <si>
    <t>Phụ lục 1</t>
  </si>
  <si>
    <r>
      <t xml:space="preserve">Thời gian đào tạo </t>
    </r>
    <r>
      <rPr>
        <b/>
        <i/>
        <sz val="9"/>
        <color indexed="8"/>
        <rFont val="Times New Roman"/>
        <family val="1"/>
      </rPr>
      <t>(từ tháng …./năm …. đến tháng …./năm ….,)</t>
    </r>
  </si>
  <si>
    <r>
      <t>Dự toán kinh phí khóa đào tạo</t>
    </r>
    <r>
      <rPr>
        <b/>
        <i/>
        <vertAlign val="superscript"/>
        <sz val="9"/>
        <color indexed="8"/>
        <rFont val="Times New Roman"/>
        <family val="1"/>
      </rPr>
      <t>(1)</t>
    </r>
    <r>
      <rPr>
        <b/>
        <sz val="9"/>
        <color indexed="8"/>
        <rFont val="Times New Roman"/>
        <family val="1"/>
      </rPr>
      <t xml:space="preserve"> 
</t>
    </r>
    <r>
      <rPr>
        <i/>
        <sz val="9"/>
        <color indexed="8"/>
        <rFont val="Times New Roman"/>
        <family val="1"/>
      </rPr>
      <t>(đồng)</t>
    </r>
  </si>
  <si>
    <r>
      <t xml:space="preserve">Năm học 2024 - 2025
</t>
    </r>
    <r>
      <rPr>
        <i/>
        <sz val="9"/>
        <color indexed="8"/>
        <rFont val="Times New Roman"/>
        <family val="1"/>
      </rPr>
      <t xml:space="preserve">(thời gian đào tạo 10 tháng) </t>
    </r>
  </si>
  <si>
    <r>
      <t xml:space="preserve">Năm học 2025 - 2026
</t>
    </r>
    <r>
      <rPr>
        <i/>
        <sz val="9"/>
        <color indexed="8"/>
        <rFont val="Times New Roman"/>
        <family val="1"/>
      </rPr>
      <t xml:space="preserve">(thời gian đào tạo 10 tháng) </t>
    </r>
  </si>
  <si>
    <t>- Công nghệ kỹ thuật điện - điện tử</t>
  </si>
  <si>
    <t>(12)</t>
  </si>
  <si>
    <t>(13)</t>
  </si>
  <si>
    <t>(14)</t>
  </si>
  <si>
    <t>Ghi chú:</t>
  </si>
  <si>
    <t xml:space="preserve">       Đối với các nghề thực hiện theo hình thức giao nhiệm vụ, nếu dự toán kinh phí đào tạo trừ đi dự toán thu học phí bằng số âm thì kinh phí giao nhiệm vụ bằng 0 (không).</t>
  </si>
  <si>
    <t>Kinh phí giao nhiệm vụ/Đặt hàng</t>
  </si>
  <si>
    <r>
      <t xml:space="preserve">Năm học 2026 - 2027
</t>
    </r>
    <r>
      <rPr>
        <i/>
        <sz val="9"/>
        <color indexed="8"/>
        <rFont val="Times New Roman"/>
        <family val="1"/>
      </rPr>
      <t xml:space="preserve">(thời gian đào tạo 10 tháng) </t>
    </r>
  </si>
  <si>
    <t>09/2024 - 09/2027</t>
  </si>
  <si>
    <t>09/2024 - 09/2026</t>
  </si>
  <si>
    <r>
      <t xml:space="preserve">- </t>
    </r>
    <r>
      <rPr>
        <b/>
        <i/>
        <vertAlign val="superscript"/>
        <sz val="12"/>
        <color indexed="8"/>
        <rFont val="Times New Roman"/>
        <family val="1"/>
      </rPr>
      <t>(1)</t>
    </r>
    <r>
      <rPr>
        <sz val="12"/>
        <color indexed="8"/>
        <rFont val="Times New Roman"/>
        <family val="1"/>
      </rPr>
      <t>: Được tính trên cơ sở số lượng, khối lượng nhiệm vụ đào tạo, chế độ, tiêu chuẩn, định mức chi theo các quy định hiện hành của Nhà nước (Có đính kèm dự toán chi tiết kinh phí đào tạo các ngành nghề).</t>
    </r>
  </si>
  <si>
    <r>
      <t xml:space="preserve">- </t>
    </r>
    <r>
      <rPr>
        <b/>
        <i/>
        <vertAlign val="superscript"/>
        <sz val="12"/>
        <color indexed="12"/>
        <rFont val="Times New Roman"/>
        <family val="1"/>
      </rPr>
      <t>(2)</t>
    </r>
    <r>
      <rPr>
        <sz val="12"/>
        <color indexed="12"/>
        <rFont val="Times New Roman"/>
        <family val="1"/>
      </rPr>
      <t>: Dự toán thu học phí năm học 2024 - 2025, 2025 - 2026 và 2026 - 2027 để làm cơ sở xác định kinh phí giao nhiệm vụ, đặt hàng được tính trên cơ sở mức thu học phí được Trường Cao đẳng Vĩnh Long ban hành theo quy định tại Nghị định số 81/2021/NĐ-CP, ngày 27/8/2021 của Chính phủ về Quy định về cơ chế thu, quản lý học phí đối với cơ sở giáo dục thuộc hệ thống giáo dục quốc dân và chính sách miễn, giảm học phí, hỗ trợ chi phí học tập; giá dịch vụ trong lĩnh vực giáo dục, đào tạo và Nghị định số 97/2023/NĐ-CP ngày 31/12/2023 của Chính phủ về việc sửa đổi, bổ sung một số điều của Nghị định số 81/2021/NĐ-CP (Có văn bản ban hành mức thu học phí của Trường Cao đẳng Vĩnh Long kèm theo).</t>
    </r>
  </si>
  <si>
    <r>
      <t xml:space="preserve">Dự toán thu học phí </t>
    </r>
    <r>
      <rPr>
        <b/>
        <i/>
        <vertAlign val="superscript"/>
        <sz val="9"/>
        <rFont val="Times New Roman"/>
        <family val="1"/>
      </rPr>
      <t>(2)</t>
    </r>
    <r>
      <rPr>
        <b/>
        <sz val="9"/>
        <rFont val="Times New Roman"/>
        <family val="1"/>
      </rPr>
      <t xml:space="preserve">
</t>
    </r>
    <r>
      <rPr>
        <i/>
        <sz val="9"/>
        <rFont val="Times New Roman"/>
        <family val="1"/>
      </rPr>
      <t>(đồng)</t>
    </r>
  </si>
  <si>
    <r>
      <t>Kinh phí giao nhiệm vụ/Đặt 
hàng</t>
    </r>
    <r>
      <rPr>
        <i/>
        <vertAlign val="superscript"/>
        <sz val="9"/>
        <rFont val="Times New Roman"/>
        <family val="1"/>
      </rPr>
      <t>(3)</t>
    </r>
    <r>
      <rPr>
        <b/>
        <sz val="9"/>
        <rFont val="Times New Roman"/>
        <family val="1"/>
      </rPr>
      <t xml:space="preserve">
</t>
    </r>
    <r>
      <rPr>
        <i/>
        <sz val="9"/>
        <rFont val="Times New Roman"/>
        <family val="1"/>
      </rPr>
      <t>(đồng)</t>
    </r>
  </si>
  <si>
    <r>
      <t xml:space="preserve">Chi tiết nội dung, dự toán kinh phí </t>
    </r>
    <r>
      <rPr>
        <b/>
        <sz val="14"/>
        <color indexed="8"/>
        <rFont val="Times New Roman"/>
        <family val="1"/>
      </rPr>
      <t>giao nhiệm vụ cung cấp dịch vụ đào tạo cao đẳng, trung cấp giáo dục nghề nghiệp khóa tuyển sinh năm học 2024 - 2025 cho Trường Cao đẳng Vĩnh Long</t>
    </r>
  </si>
  <si>
    <r>
      <t>-</t>
    </r>
    <r>
      <rPr>
        <vertAlign val="superscript"/>
        <sz val="12"/>
        <color indexed="8"/>
        <rFont val="Times New Roman"/>
        <family val="1"/>
      </rPr>
      <t xml:space="preserve"> </t>
    </r>
    <r>
      <rPr>
        <b/>
        <i/>
        <vertAlign val="superscript"/>
        <sz val="12"/>
        <color indexed="8"/>
        <rFont val="Times New Roman"/>
        <family val="1"/>
      </rPr>
      <t>(3)</t>
    </r>
    <r>
      <rPr>
        <sz val="12"/>
        <color indexed="8"/>
        <rFont val="Times New Roman"/>
        <family val="1"/>
      </rPr>
      <t>: Đối với trình độ Cao đẳng:  Cột (8) = Cột (6) : 3 - Cột (7)
                                                Cột (10) = Cột (6) : 3 - Cột (9)
                                                Cột (12) = Cột (6) : 3 - Cột (11)
       Đối với trình độ Trung cấp:  Cột (8) = Cột (6) : 2 - Cột (7)
                                                 Cột (10) = Cột (6) : 2 - Cột (9)</t>
    </r>
  </si>
  <si>
    <r>
      <t xml:space="preserve">Dự toán thu học phí </t>
    </r>
    <r>
      <rPr>
        <b/>
        <i/>
        <vertAlign val="superscript"/>
        <sz val="8"/>
        <rFont val="Times New Roman"/>
        <family val="1"/>
      </rPr>
      <t>(2)</t>
    </r>
    <r>
      <rPr>
        <b/>
        <sz val="8"/>
        <rFont val="Times New Roman"/>
        <family val="1"/>
      </rPr>
      <t xml:space="preserve">
</t>
    </r>
    <r>
      <rPr>
        <i/>
        <sz val="8"/>
        <rFont val="Times New Roman"/>
        <family val="1"/>
      </rPr>
      <t>(đồng)</t>
    </r>
  </si>
  <si>
    <t>(Kèm theo Quyết định số 613/QĐ-UBND, ngày 08/4/2025 của Chủ tịch UBND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</si>
</sst>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76" formatCode="_(* #,##0_);_(* \(#,##0\);_(* &quot;-&quot;??_);_(@_)"/>
  </numFmts>
  <fonts count="50" x14ac:knownFonts="1">
    <font>
      <sz val="11"/>
      <color theme="1"/>
      <name val="Calibri"/>
      <family val="2"/>
      <scheme val="minor"/>
    </font>
    <font>
      <sz val="8"/>
      <name val="Calibri"/>
      <family val="2"/>
    </font>
    <font>
      <b/>
      <i/>
      <sz val="9"/>
      <color indexed="8"/>
      <name val="Times New Roman"/>
      <family val="1"/>
    </font>
    <font>
      <b/>
      <i/>
      <vertAlign val="superscript"/>
      <sz val="9"/>
      <color indexed="8"/>
      <name val="Times New Roman"/>
      <family val="1"/>
    </font>
    <font>
      <b/>
      <sz val="9"/>
      <color indexed="8"/>
      <name val="Times New Roman"/>
      <family val="1"/>
    </font>
    <font>
      <i/>
      <sz val="9"/>
      <color indexed="8"/>
      <name val="Times New Roman"/>
      <family val="1"/>
    </font>
    <font>
      <sz val="9"/>
      <name val="Times New Roman"/>
      <family val="1"/>
    </font>
    <font>
      <b/>
      <i/>
      <sz val="9"/>
      <name val="Times New Roman"/>
      <family val="1"/>
      <charset val="163"/>
    </font>
    <font>
      <b/>
      <sz val="9"/>
      <name val="Times New Roman"/>
      <family val="1"/>
      <charset val="163"/>
    </font>
    <font>
      <b/>
      <sz val="9"/>
      <name val="Times New Roman"/>
      <family val="1"/>
    </font>
    <font>
      <b/>
      <i/>
      <sz val="9"/>
      <name val="Times New Roman"/>
      <family val="1"/>
    </font>
    <font>
      <sz val="12"/>
      <color indexed="8"/>
      <name val="Times New Roman"/>
      <family val="1"/>
    </font>
    <font>
      <b/>
      <i/>
      <vertAlign val="superscript"/>
      <sz val="12"/>
      <color indexed="8"/>
      <name val="Times New Roman"/>
      <family val="1"/>
    </font>
    <font>
      <vertAlign val="superscript"/>
      <sz val="12"/>
      <color indexed="8"/>
      <name val="Times New Roman"/>
      <family val="1"/>
    </font>
    <font>
      <b/>
      <i/>
      <vertAlign val="superscript"/>
      <sz val="12"/>
      <color indexed="12"/>
      <name val="Times New Roman"/>
      <family val="1"/>
    </font>
    <font>
      <sz val="12"/>
      <color indexed="12"/>
      <name val="Times New Roman"/>
      <family val="1"/>
    </font>
    <font>
      <b/>
      <sz val="14"/>
      <color indexed="8"/>
      <name val="Times New Roman"/>
      <family val="1"/>
    </font>
    <font>
      <b/>
      <i/>
      <vertAlign val="superscript"/>
      <sz val="9"/>
      <name val="Times New Roman"/>
      <family val="1"/>
    </font>
    <font>
      <i/>
      <sz val="9"/>
      <name val="Times New Roman"/>
      <family val="1"/>
    </font>
    <font>
      <i/>
      <vertAlign val="superscript"/>
      <sz val="9"/>
      <name val="Times New Roman"/>
      <family val="1"/>
    </font>
    <font>
      <sz val="8"/>
      <name val="Times New Roman"/>
      <family val="1"/>
    </font>
    <font>
      <b/>
      <sz val="8"/>
      <name val="Times New Roman"/>
      <family val="1"/>
    </font>
    <font>
      <b/>
      <i/>
      <vertAlign val="superscript"/>
      <sz val="8"/>
      <name val="Times New Roman"/>
      <family val="1"/>
    </font>
    <font>
      <i/>
      <sz val="8"/>
      <name val="Times New Roman"/>
      <family val="1"/>
    </font>
    <font>
      <b/>
      <sz val="8"/>
      <name val="Times New Roman"/>
      <family val="1"/>
      <charset val="163"/>
    </font>
    <font>
      <sz val="11"/>
      <color theme="1"/>
      <name val="Calibri"/>
      <family val="2"/>
      <scheme val="minor"/>
    </font>
    <font>
      <i/>
      <sz val="9"/>
      <color theme="1"/>
      <name val="Times New Roman"/>
      <family val="1"/>
    </font>
    <font>
      <b/>
      <i/>
      <sz val="9"/>
      <color theme="1"/>
      <name val="Times New Roman"/>
      <family val="1"/>
      <charset val="163"/>
    </font>
    <font>
      <b/>
      <sz val="9"/>
      <color theme="1"/>
      <name val="Times New Roman"/>
      <family val="1"/>
      <charset val="163"/>
    </font>
    <font>
      <b/>
      <sz val="9"/>
      <color theme="1"/>
      <name val="Calibri"/>
      <family val="2"/>
      <charset val="163"/>
      <scheme val="minor"/>
    </font>
    <font>
      <sz val="9"/>
      <name val="Calibri"/>
      <family val="2"/>
      <scheme val="minor"/>
    </font>
    <font>
      <b/>
      <i/>
      <sz val="14"/>
      <color theme="1"/>
      <name val="Times New Roman"/>
      <family val="1"/>
    </font>
    <font>
      <b/>
      <sz val="14"/>
      <color theme="1"/>
      <name val="Times New Roman"/>
      <family val="1"/>
    </font>
    <font>
      <i/>
      <sz val="14"/>
      <color theme="1"/>
      <name val="Times New Roman"/>
      <family val="1"/>
    </font>
    <font>
      <b/>
      <sz val="9"/>
      <color theme="1"/>
      <name val="Times New Roman"/>
      <family val="1"/>
    </font>
    <font>
      <b/>
      <sz val="11"/>
      <color theme="1"/>
      <name val="Calibri"/>
      <family val="2"/>
      <charset val="163"/>
      <scheme val="minor"/>
    </font>
    <font>
      <sz val="11"/>
      <name val="Calibri"/>
      <family val="2"/>
      <scheme val="minor"/>
    </font>
    <font>
      <b/>
      <sz val="11"/>
      <name val="Calibri"/>
      <family val="2"/>
      <charset val="163"/>
      <scheme val="minor"/>
    </font>
    <font>
      <sz val="10"/>
      <color theme="1"/>
      <name val="Calibri"/>
      <family val="2"/>
      <scheme val="minor"/>
    </font>
    <font>
      <b/>
      <i/>
      <u/>
      <sz val="12"/>
      <color theme="1"/>
      <name val="Times New Roman"/>
      <family val="1"/>
    </font>
    <font>
      <sz val="12"/>
      <color theme="1"/>
      <name val="Times New Roman"/>
      <family val="1"/>
    </font>
    <font>
      <sz val="11"/>
      <color theme="1"/>
      <name val="Times New Roman"/>
      <family val="1"/>
    </font>
    <font>
      <sz val="12"/>
      <color rgb="FF0000CC"/>
      <name val="Times New Roman"/>
      <family val="1"/>
    </font>
    <font>
      <sz val="11"/>
      <color rgb="FF0000CC"/>
      <name val="Calibri"/>
      <family val="2"/>
      <scheme val="minor"/>
    </font>
    <font>
      <sz val="13"/>
      <name val="Calibri"/>
      <family val="2"/>
      <scheme val="minor"/>
    </font>
    <font>
      <b/>
      <i/>
      <sz val="8"/>
      <color theme="1"/>
      <name val="Times New Roman"/>
      <family val="1"/>
    </font>
    <font>
      <i/>
      <sz val="8"/>
      <color theme="1"/>
      <name val="Times New Roman"/>
      <family val="1"/>
    </font>
    <font>
      <b/>
      <sz val="8"/>
      <color theme="1"/>
      <name val="Times New Roman"/>
      <family val="1"/>
      <charset val="163"/>
    </font>
    <font>
      <sz val="8"/>
      <color theme="1"/>
      <name val="Calibri"/>
      <family val="2"/>
      <scheme val="minor"/>
    </font>
    <font>
      <sz val="8"/>
      <color theme="1"/>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5" fillId="0" borderId="0" applyFont="0" applyFill="0" applyBorder="0" applyAlignment="0" applyProtection="0"/>
  </cellStyleXfs>
  <cellXfs count="88">
    <xf numFmtId="0" fontId="0" fillId="0" borderId="0" xfId="0"/>
    <xf numFmtId="0" fontId="26" fillId="0" borderId="1" xfId="0" applyFont="1" applyBorder="1" applyAlignment="1">
      <alignment horizontal="center" vertical="center" wrapText="1"/>
    </xf>
    <xf numFmtId="0" fontId="26" fillId="0" borderId="1" xfId="0" quotePrefix="1"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0" fontId="28" fillId="0" borderId="1" xfId="0" applyFont="1" applyBorder="1" applyAlignment="1">
      <alignment vertical="center" wrapText="1"/>
    </xf>
    <xf numFmtId="3" fontId="27" fillId="0" borderId="1" xfId="0" applyNumberFormat="1" applyFont="1" applyBorder="1" applyAlignment="1">
      <alignment vertical="center" wrapText="1"/>
    </xf>
    <xf numFmtId="0" fontId="29" fillId="0" borderId="1" xfId="0" applyFont="1" applyBorder="1" applyAlignment="1">
      <alignment vertical="center" wrapText="1"/>
    </xf>
    <xf numFmtId="0" fontId="6" fillId="0" borderId="1" xfId="0" applyFont="1" applyBorder="1" applyAlignment="1">
      <alignment horizontal="center" vertical="center" wrapText="1"/>
    </xf>
    <xf numFmtId="3" fontId="6" fillId="0" borderId="1" xfId="0" applyNumberFormat="1" applyFont="1" applyBorder="1" applyAlignment="1">
      <alignment vertical="center" wrapText="1"/>
    </xf>
    <xf numFmtId="0" fontId="30" fillId="0" borderId="1" xfId="0" applyFont="1" applyBorder="1"/>
    <xf numFmtId="0" fontId="7" fillId="0" borderId="1" xfId="0" quotePrefix="1"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3" fontId="8" fillId="0" borderId="1" xfId="0" applyNumberFormat="1" applyFont="1" applyBorder="1" applyAlignment="1">
      <alignment vertical="center" wrapText="1"/>
    </xf>
    <xf numFmtId="0" fontId="30" fillId="0" borderId="1" xfId="0" applyFont="1" applyBorder="1" applyAlignment="1">
      <alignment horizontal="center"/>
    </xf>
    <xf numFmtId="3" fontId="6" fillId="0" borderId="1" xfId="0" applyNumberFormat="1" applyFont="1" applyBorder="1" applyAlignment="1">
      <alignment horizontal="right" vertical="center"/>
    </xf>
    <xf numFmtId="3" fontId="10" fillId="0" borderId="1" xfId="0" applyNumberFormat="1" applyFont="1" applyBorder="1" applyAlignment="1">
      <alignment vertical="center" wrapText="1"/>
    </xf>
    <xf numFmtId="49" fontId="26" fillId="0" borderId="1" xfId="0" quotePrefix="1" applyNumberFormat="1" applyFont="1" applyBorder="1" applyAlignment="1">
      <alignment horizontal="center" vertical="center" wrapText="1"/>
    </xf>
    <xf numFmtId="49" fontId="26" fillId="0" borderId="1" xfId="0" quotePrefix="1" applyNumberFormat="1" applyFont="1" applyBorder="1" applyAlignment="1">
      <alignment horizontal="center"/>
    </xf>
    <xf numFmtId="3" fontId="7" fillId="0" borderId="1" xfId="0" applyNumberFormat="1" applyFont="1" applyBorder="1" applyAlignment="1">
      <alignment vertical="center"/>
    </xf>
    <xf numFmtId="0" fontId="8" fillId="0" borderId="1" xfId="0" applyFont="1" applyBorder="1" applyAlignment="1">
      <alignment vertical="center"/>
    </xf>
    <xf numFmtId="176" fontId="31" fillId="0" borderId="0" xfId="1" applyNumberFormat="1" applyFont="1" applyFill="1" applyAlignment="1">
      <alignment horizontal="center"/>
    </xf>
    <xf numFmtId="176" fontId="32" fillId="0" borderId="0" xfId="1" applyNumberFormat="1" applyFont="1" applyFill="1" applyAlignment="1">
      <alignment horizontal="center" vertical="center" wrapText="1"/>
    </xf>
    <xf numFmtId="176" fontId="33" fillId="0" borderId="0" xfId="1" applyNumberFormat="1" applyFont="1" applyFill="1" applyAlignment="1">
      <alignment horizontal="center" vertical="top" wrapText="1"/>
    </xf>
    <xf numFmtId="0" fontId="31" fillId="0" borderId="0" xfId="0" applyFont="1" applyAlignment="1">
      <alignment horizontal="center" vertical="center" wrapText="1"/>
    </xf>
    <xf numFmtId="176" fontId="31" fillId="0" borderId="0" xfId="1" applyNumberFormat="1" applyFont="1" applyFill="1" applyAlignment="1">
      <alignment horizontal="center" vertical="center" wrapText="1"/>
    </xf>
    <xf numFmtId="176" fontId="34" fillId="0" borderId="0" xfId="1" applyNumberFormat="1" applyFont="1" applyFill="1" applyBorder="1" applyAlignment="1">
      <alignment horizontal="center" vertical="center"/>
    </xf>
    <xf numFmtId="176" fontId="26" fillId="0" borderId="0" xfId="1" quotePrefix="1" applyNumberFormat="1" applyFont="1" applyBorder="1" applyAlignment="1">
      <alignment horizontal="center" vertical="center" wrapText="1"/>
    </xf>
    <xf numFmtId="176" fontId="29" fillId="0" borderId="0" xfId="1" applyNumberFormat="1" applyFont="1" applyFill="1" applyBorder="1" applyAlignment="1">
      <alignment vertical="center" wrapText="1"/>
    </xf>
    <xf numFmtId="0" fontId="35" fillId="0" borderId="0" xfId="0" applyFont="1" applyAlignment="1">
      <alignment vertical="center" wrapText="1"/>
    </xf>
    <xf numFmtId="0" fontId="6" fillId="2" borderId="1" xfId="0" quotePrefix="1" applyFont="1" applyFill="1" applyBorder="1" applyAlignment="1">
      <alignment vertical="center" wrapText="1"/>
    </xf>
    <xf numFmtId="176" fontId="6" fillId="0" borderId="0" xfId="1" applyNumberFormat="1" applyFont="1" applyFill="1" applyBorder="1" applyAlignment="1">
      <alignment horizontal="center" vertical="center" wrapText="1"/>
    </xf>
    <xf numFmtId="0" fontId="36" fillId="0" borderId="0" xfId="0" applyFont="1"/>
    <xf numFmtId="176" fontId="8" fillId="0" borderId="0" xfId="1" applyNumberFormat="1" applyFont="1" applyFill="1" applyBorder="1" applyAlignment="1">
      <alignment vertical="center"/>
    </xf>
    <xf numFmtId="0" fontId="37" fillId="0" borderId="0" xfId="0" applyFont="1" applyAlignment="1">
      <alignment vertical="center"/>
    </xf>
    <xf numFmtId="0" fontId="38" fillId="0" borderId="0" xfId="0" applyFont="1"/>
    <xf numFmtId="0" fontId="38" fillId="0" borderId="0" xfId="0" applyFont="1" applyAlignment="1">
      <alignment horizontal="center"/>
    </xf>
    <xf numFmtId="176" fontId="38" fillId="0" borderId="0" xfId="1" applyNumberFormat="1" applyFont="1" applyFill="1"/>
    <xf numFmtId="0" fontId="39" fillId="0" borderId="0" xfId="0" applyFont="1"/>
    <xf numFmtId="0" fontId="0" fillId="0" borderId="0" xfId="0" applyAlignment="1">
      <alignment horizontal="center"/>
    </xf>
    <xf numFmtId="176" fontId="25" fillId="0" borderId="0" xfId="1" applyNumberFormat="1" applyFont="1"/>
    <xf numFmtId="176" fontId="40" fillId="0" borderId="0" xfId="1" applyNumberFormat="1" applyFont="1" applyAlignment="1">
      <alignment horizontal="left" vertical="center" wrapText="1"/>
    </xf>
    <xf numFmtId="0" fontId="41" fillId="0" borderId="0" xfId="0" applyFont="1"/>
    <xf numFmtId="176" fontId="42" fillId="0" borderId="0" xfId="1" applyNumberFormat="1" applyFont="1" applyAlignment="1">
      <alignment horizontal="left" vertical="center" wrapText="1"/>
    </xf>
    <xf numFmtId="176" fontId="40" fillId="0" borderId="0" xfId="1" applyNumberFormat="1" applyFont="1" applyAlignment="1">
      <alignment horizontal="left" vertical="center"/>
    </xf>
    <xf numFmtId="176" fontId="43" fillId="0" borderId="0" xfId="1" applyNumberFormat="1" applyFont="1" applyAlignment="1">
      <alignment vertical="center" wrapText="1"/>
    </xf>
    <xf numFmtId="0" fontId="41" fillId="0" borderId="0" xfId="0" applyFont="1" applyAlignment="1">
      <alignment horizontal="center"/>
    </xf>
    <xf numFmtId="176" fontId="41" fillId="0" borderId="0" xfId="1" applyNumberFormat="1" applyFont="1" applyFill="1"/>
    <xf numFmtId="176" fontId="25" fillId="0" borderId="0" xfId="1" applyNumberFormat="1" applyFont="1" applyFill="1"/>
    <xf numFmtId="3" fontId="9" fillId="0" borderId="1" xfId="0" applyNumberFormat="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176" fontId="6" fillId="0" borderId="0" xfId="1" applyNumberFormat="1" applyFont="1" applyFill="1" applyBorder="1" applyAlignment="1">
      <alignment vertical="center"/>
    </xf>
    <xf numFmtId="0" fontId="44" fillId="0" borderId="0" xfId="0" applyFont="1" applyAlignment="1">
      <alignment vertical="center"/>
    </xf>
    <xf numFmtId="3" fontId="10" fillId="0" borderId="1" xfId="0" applyNumberFormat="1" applyFont="1" applyBorder="1" applyAlignment="1">
      <alignment vertical="center"/>
    </xf>
    <xf numFmtId="0" fontId="36" fillId="0" borderId="0" xfId="0" applyFont="1" applyAlignment="1">
      <alignment vertical="center"/>
    </xf>
    <xf numFmtId="0" fontId="6" fillId="0" borderId="1" xfId="0" applyFont="1" applyBorder="1" applyAlignment="1">
      <alignment horizontal="left" vertical="center" wrapText="1"/>
    </xf>
    <xf numFmtId="3" fontId="6" fillId="0" borderId="1" xfId="0" quotePrefix="1" applyNumberFormat="1" applyFont="1" applyBorder="1" applyAlignment="1">
      <alignment horizontal="right" vertical="center" wrapText="1"/>
    </xf>
    <xf numFmtId="3" fontId="6" fillId="0" borderId="1" xfId="0" quotePrefix="1" applyNumberFormat="1" applyFont="1" applyBorder="1" applyAlignment="1">
      <alignment horizontal="right" vertical="center"/>
    </xf>
    <xf numFmtId="0" fontId="6" fillId="0" borderId="1" xfId="0" quotePrefix="1" applyFont="1" applyBorder="1" applyAlignment="1">
      <alignment horizontal="center" vertical="center" wrapText="1"/>
    </xf>
    <xf numFmtId="3" fontId="20" fillId="0" borderId="1" xfId="0" applyNumberFormat="1" applyFont="1" applyBorder="1" applyAlignment="1">
      <alignment horizontal="right" vertical="center" wrapText="1"/>
    </xf>
    <xf numFmtId="0" fontId="45" fillId="0" borderId="0" xfId="0" applyFont="1" applyAlignment="1">
      <alignment horizontal="center" vertical="center" wrapText="1"/>
    </xf>
    <xf numFmtId="0" fontId="46" fillId="0" borderId="1" xfId="0" applyFont="1" applyBorder="1" applyAlignment="1">
      <alignment horizontal="center" vertical="center" wrapText="1"/>
    </xf>
    <xf numFmtId="0" fontId="46" fillId="0" borderId="1" xfId="0" quotePrefix="1" applyFont="1" applyBorder="1" applyAlignment="1">
      <alignment horizontal="center" vertical="center" wrapText="1"/>
    </xf>
    <xf numFmtId="0" fontId="47" fillId="0" borderId="1" xfId="0" applyFont="1" applyBorder="1" applyAlignment="1">
      <alignment vertical="center" wrapText="1"/>
    </xf>
    <xf numFmtId="3" fontId="20" fillId="0" borderId="1" xfId="0" applyNumberFormat="1" applyFont="1" applyBorder="1" applyAlignment="1">
      <alignment vertical="center" wrapText="1"/>
    </xf>
    <xf numFmtId="3" fontId="24" fillId="0" borderId="1" xfId="0" applyNumberFormat="1" applyFont="1" applyBorder="1" applyAlignment="1">
      <alignment vertical="center" wrapText="1"/>
    </xf>
    <xf numFmtId="0" fontId="20" fillId="0" borderId="1" xfId="0" applyFont="1" applyBorder="1" applyAlignment="1">
      <alignment vertical="center"/>
    </xf>
    <xf numFmtId="0" fontId="48" fillId="0" borderId="0" xfId="0" applyFont="1"/>
    <xf numFmtId="0" fontId="49" fillId="0" borderId="0" xfId="0" applyFont="1"/>
    <xf numFmtId="0" fontId="31" fillId="0" borderId="0" xfId="0" applyFont="1" applyAlignment="1">
      <alignment horizontal="center"/>
    </xf>
    <xf numFmtId="0" fontId="32" fillId="0" borderId="0" xfId="0" applyFont="1" applyAlignment="1">
      <alignment horizontal="center" vertical="center" wrapText="1"/>
    </xf>
    <xf numFmtId="0" fontId="33" fillId="0" borderId="0" xfId="0" applyFont="1" applyAlignment="1">
      <alignment horizontal="center" vertical="top" wrapText="1"/>
    </xf>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2" fillId="0" borderId="0" xfId="0" quotePrefix="1" applyFont="1" applyAlignment="1">
      <alignment horizontal="left" vertical="center" wrapText="1"/>
    </xf>
    <xf numFmtId="0" fontId="42" fillId="0" borderId="0" xfId="0" applyFont="1" applyAlignment="1">
      <alignment horizontal="left" vertical="center" wrapText="1"/>
    </xf>
    <xf numFmtId="0" fontId="40" fillId="0" borderId="0" xfId="0" quotePrefix="1" applyFont="1" applyAlignment="1">
      <alignment horizontal="left" vertical="center" wrapText="1"/>
    </xf>
    <xf numFmtId="0" fontId="40" fillId="0" borderId="0" xfId="0" applyFont="1" applyAlignment="1">
      <alignment horizontal="left" vertical="center"/>
    </xf>
    <xf numFmtId="0" fontId="10" fillId="0" borderId="1" xfId="0" quotePrefix="1" applyFont="1" applyBorder="1" applyAlignment="1">
      <alignment horizontal="left" vertical="center"/>
    </xf>
    <xf numFmtId="0" fontId="10" fillId="0" borderId="1" xfId="0" applyFont="1" applyBorder="1" applyAlignment="1">
      <alignment horizontal="left" vertical="center"/>
    </xf>
    <xf numFmtId="0" fontId="6" fillId="0" borderId="1" xfId="0" applyFont="1" applyBorder="1" applyAlignment="1">
      <alignment horizontal="center" vertical="center" wrapText="1"/>
    </xf>
    <xf numFmtId="0" fontId="41" fillId="0" borderId="0" xfId="0" applyFont="1" applyAlignment="1">
      <alignment horizontal="left" vertical="center" wrapText="1"/>
    </xf>
    <xf numFmtId="0" fontId="21" fillId="0" borderId="1" xfId="0" applyFont="1" applyBorder="1" applyAlignment="1">
      <alignment horizontal="center" vertical="center" wrapText="1"/>
    </xf>
    <xf numFmtId="0" fontId="9" fillId="0" borderId="1" xfId="0" quotePrefix="1" applyFont="1" applyBorder="1" applyAlignment="1">
      <alignment horizontal="left" vertical="center"/>
    </xf>
    <xf numFmtId="0" fontId="9" fillId="0" borderId="1" xfId="0" applyFont="1" applyBorder="1" applyAlignment="1">
      <alignment horizontal="lef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zoomScale="110" zoomScaleNormal="110" workbookViewId="0">
      <selection activeCell="A3" sqref="A3:N3"/>
    </sheetView>
  </sheetViews>
  <sheetFormatPr defaultRowHeight="14.4" x14ac:dyDescent="0.3"/>
  <cols>
    <col min="1" max="1" width="4.33203125" customWidth="1"/>
    <col min="2" max="2" width="22.109375" customWidth="1"/>
    <col min="3" max="3" width="5.44140625" customWidth="1"/>
    <col min="4" max="4" width="7.44140625" style="40" customWidth="1"/>
    <col min="5" max="5" width="9.109375" customWidth="1"/>
    <col min="6" max="6" width="9.88671875" style="69" customWidth="1"/>
    <col min="7" max="7" width="9" style="69" customWidth="1"/>
    <col min="8" max="8" width="10.33203125" customWidth="1"/>
    <col min="9" max="9" width="10.109375" customWidth="1"/>
    <col min="10" max="10" width="10" customWidth="1"/>
    <col min="11" max="11" width="10.33203125" customWidth="1"/>
    <col min="12" max="12" width="10.44140625" customWidth="1"/>
    <col min="13" max="13" width="11" customWidth="1"/>
    <col min="14" max="14" width="10.6640625" customWidth="1"/>
    <col min="15" max="15" width="10.6640625" style="49" customWidth="1"/>
    <col min="16" max="16" width="18.33203125" customWidth="1"/>
  </cols>
  <sheetData>
    <row r="1" spans="1:15" ht="18" x14ac:dyDescent="0.35">
      <c r="A1" s="71" t="s">
        <v>33</v>
      </c>
      <c r="B1" s="71"/>
      <c r="C1" s="71"/>
      <c r="D1" s="71"/>
      <c r="E1" s="71"/>
      <c r="F1" s="71"/>
      <c r="G1" s="71"/>
      <c r="H1" s="71"/>
      <c r="I1" s="71"/>
      <c r="J1" s="71"/>
      <c r="K1" s="71"/>
      <c r="L1" s="71"/>
      <c r="M1" s="71"/>
      <c r="N1" s="71"/>
      <c r="O1" s="22"/>
    </row>
    <row r="2" spans="1:15" ht="51" customHeight="1" x14ac:dyDescent="0.3">
      <c r="A2" s="72" t="s">
        <v>52</v>
      </c>
      <c r="B2" s="72"/>
      <c r="C2" s="72"/>
      <c r="D2" s="72"/>
      <c r="E2" s="72"/>
      <c r="F2" s="72"/>
      <c r="G2" s="72"/>
      <c r="H2" s="72"/>
      <c r="I2" s="72"/>
      <c r="J2" s="72"/>
      <c r="K2" s="72"/>
      <c r="L2" s="72"/>
      <c r="M2" s="72"/>
      <c r="N2" s="72"/>
      <c r="O2" s="23"/>
    </row>
    <row r="3" spans="1:15" ht="24.75" customHeight="1" x14ac:dyDescent="0.3">
      <c r="A3" s="73" t="s">
        <v>55</v>
      </c>
      <c r="B3" s="73"/>
      <c r="C3" s="73"/>
      <c r="D3" s="73"/>
      <c r="E3" s="73"/>
      <c r="F3" s="73"/>
      <c r="G3" s="73"/>
      <c r="H3" s="73"/>
      <c r="I3" s="73"/>
      <c r="J3" s="73"/>
      <c r="K3" s="73"/>
      <c r="L3" s="73"/>
      <c r="M3" s="73"/>
      <c r="N3" s="73"/>
      <c r="O3" s="24"/>
    </row>
    <row r="4" spans="1:15" ht="18" customHeight="1" x14ac:dyDescent="0.3">
      <c r="A4" s="25"/>
      <c r="B4" s="25"/>
      <c r="C4" s="25"/>
      <c r="D4" s="25"/>
      <c r="E4" s="25"/>
      <c r="F4" s="62"/>
      <c r="G4" s="62"/>
      <c r="H4" s="25"/>
      <c r="I4" s="25"/>
      <c r="J4" s="25"/>
      <c r="K4" s="25"/>
      <c r="L4" s="25"/>
      <c r="M4" s="25"/>
      <c r="N4" s="25"/>
      <c r="O4" s="26"/>
    </row>
    <row r="5" spans="1:15" ht="23.25" customHeight="1" x14ac:dyDescent="0.3">
      <c r="A5" s="75" t="s">
        <v>0</v>
      </c>
      <c r="B5" s="75" t="s">
        <v>24</v>
      </c>
      <c r="C5" s="76" t="s">
        <v>9</v>
      </c>
      <c r="D5" s="75" t="s">
        <v>34</v>
      </c>
      <c r="E5" s="75" t="s">
        <v>35</v>
      </c>
      <c r="F5" s="75"/>
      <c r="G5" s="75" t="s">
        <v>44</v>
      </c>
      <c r="H5" s="75"/>
      <c r="I5" s="75"/>
      <c r="J5" s="75"/>
      <c r="K5" s="75"/>
      <c r="L5" s="75"/>
      <c r="M5" s="75" t="s">
        <v>8</v>
      </c>
      <c r="N5" s="74" t="s">
        <v>1</v>
      </c>
      <c r="O5" s="27"/>
    </row>
    <row r="6" spans="1:15" ht="44.25" customHeight="1" x14ac:dyDescent="0.3">
      <c r="A6" s="75"/>
      <c r="B6" s="75"/>
      <c r="C6" s="76"/>
      <c r="D6" s="75"/>
      <c r="E6" s="75"/>
      <c r="F6" s="75"/>
      <c r="G6" s="75" t="s">
        <v>36</v>
      </c>
      <c r="H6" s="75"/>
      <c r="I6" s="75" t="s">
        <v>37</v>
      </c>
      <c r="J6" s="75"/>
      <c r="K6" s="75" t="s">
        <v>45</v>
      </c>
      <c r="L6" s="75"/>
      <c r="M6" s="75"/>
      <c r="N6" s="74"/>
      <c r="O6" s="27"/>
    </row>
    <row r="7" spans="1:15" ht="4.5" customHeight="1" x14ac:dyDescent="0.3">
      <c r="A7" s="75"/>
      <c r="B7" s="75"/>
      <c r="C7" s="76"/>
      <c r="D7" s="75"/>
      <c r="E7" s="75"/>
      <c r="F7" s="75"/>
      <c r="G7" s="85" t="s">
        <v>54</v>
      </c>
      <c r="H7" s="76" t="s">
        <v>51</v>
      </c>
      <c r="I7" s="76" t="s">
        <v>50</v>
      </c>
      <c r="J7" s="76" t="s">
        <v>51</v>
      </c>
      <c r="K7" s="76" t="s">
        <v>50</v>
      </c>
      <c r="L7" s="76" t="s">
        <v>51</v>
      </c>
      <c r="M7" s="75"/>
      <c r="N7" s="74"/>
      <c r="O7" s="27"/>
    </row>
    <row r="8" spans="1:15" ht="11.25" hidden="1" customHeight="1" x14ac:dyDescent="0.3">
      <c r="A8" s="75"/>
      <c r="B8" s="75"/>
      <c r="C8" s="76"/>
      <c r="D8" s="75"/>
      <c r="E8" s="75"/>
      <c r="F8" s="75"/>
      <c r="G8" s="85"/>
      <c r="H8" s="76"/>
      <c r="I8" s="76"/>
      <c r="J8" s="76"/>
      <c r="K8" s="76"/>
      <c r="L8" s="76"/>
      <c r="M8" s="75"/>
      <c r="N8" s="74"/>
      <c r="O8" s="27"/>
    </row>
    <row r="9" spans="1:15" ht="12" hidden="1" customHeight="1" x14ac:dyDescent="0.3">
      <c r="A9" s="75"/>
      <c r="B9" s="75"/>
      <c r="C9" s="76"/>
      <c r="D9" s="75"/>
      <c r="E9" s="75"/>
      <c r="F9" s="75"/>
      <c r="G9" s="85"/>
      <c r="H9" s="76"/>
      <c r="I9" s="76"/>
      <c r="J9" s="76"/>
      <c r="K9" s="76"/>
      <c r="L9" s="76"/>
      <c r="M9" s="75"/>
      <c r="N9" s="74"/>
      <c r="O9" s="27"/>
    </row>
    <row r="10" spans="1:15" ht="4.5" hidden="1" customHeight="1" x14ac:dyDescent="0.3">
      <c r="A10" s="75"/>
      <c r="B10" s="75"/>
      <c r="C10" s="76"/>
      <c r="D10" s="75"/>
      <c r="E10" s="75"/>
      <c r="F10" s="75"/>
      <c r="G10" s="85"/>
      <c r="H10" s="76"/>
      <c r="I10" s="76"/>
      <c r="J10" s="76"/>
      <c r="K10" s="76"/>
      <c r="L10" s="76"/>
      <c r="M10" s="75"/>
      <c r="N10" s="74"/>
      <c r="O10" s="27"/>
    </row>
    <row r="11" spans="1:15" ht="60" customHeight="1" x14ac:dyDescent="0.3">
      <c r="A11" s="75"/>
      <c r="B11" s="75"/>
      <c r="C11" s="76"/>
      <c r="D11" s="75"/>
      <c r="E11" s="1" t="s">
        <v>25</v>
      </c>
      <c r="F11" s="63" t="s">
        <v>26</v>
      </c>
      <c r="G11" s="85"/>
      <c r="H11" s="76"/>
      <c r="I11" s="76"/>
      <c r="J11" s="76"/>
      <c r="K11" s="76"/>
      <c r="L11" s="76"/>
      <c r="M11" s="75"/>
      <c r="N11" s="74"/>
      <c r="O11" s="27"/>
    </row>
    <row r="12" spans="1:15" x14ac:dyDescent="0.3">
      <c r="A12" s="2" t="s">
        <v>2</v>
      </c>
      <c r="B12" s="2" t="s">
        <v>3</v>
      </c>
      <c r="C12" s="2" t="s">
        <v>4</v>
      </c>
      <c r="D12" s="2" t="s">
        <v>21</v>
      </c>
      <c r="E12" s="2" t="s">
        <v>5</v>
      </c>
      <c r="F12" s="64" t="s">
        <v>22</v>
      </c>
      <c r="G12" s="64" t="s">
        <v>27</v>
      </c>
      <c r="H12" s="2" t="s">
        <v>29</v>
      </c>
      <c r="I12" s="18" t="s">
        <v>6</v>
      </c>
      <c r="J12" s="18" t="s">
        <v>28</v>
      </c>
      <c r="K12" s="19" t="s">
        <v>30</v>
      </c>
      <c r="L12" s="18" t="s">
        <v>39</v>
      </c>
      <c r="M12" s="18" t="s">
        <v>40</v>
      </c>
      <c r="N12" s="18" t="s">
        <v>41</v>
      </c>
      <c r="O12" s="28"/>
    </row>
    <row r="13" spans="1:15" s="30" customFormat="1" ht="24.75" customHeight="1" x14ac:dyDescent="0.3">
      <c r="A13" s="3">
        <v>1</v>
      </c>
      <c r="B13" s="4" t="s">
        <v>7</v>
      </c>
      <c r="C13" s="3">
        <f>SUM(C14:C14)</f>
        <v>20</v>
      </c>
      <c r="D13" s="3" t="s">
        <v>31</v>
      </c>
      <c r="E13" s="5"/>
      <c r="F13" s="65"/>
      <c r="G13" s="65"/>
      <c r="H13" s="6">
        <f>SUM(H14:H14)</f>
        <v>0</v>
      </c>
      <c r="I13" s="6"/>
      <c r="J13" s="6">
        <f>SUM(J14:J14)</f>
        <v>0</v>
      </c>
      <c r="K13" s="6"/>
      <c r="L13" s="6">
        <f>SUM(L14:L14)</f>
        <v>0</v>
      </c>
      <c r="M13" s="5"/>
      <c r="N13" s="7"/>
      <c r="O13" s="29"/>
    </row>
    <row r="14" spans="1:15" s="33" customFormat="1" ht="48" x14ac:dyDescent="0.3">
      <c r="A14" s="10"/>
      <c r="B14" s="31" t="s">
        <v>38</v>
      </c>
      <c r="C14" s="8">
        <v>20</v>
      </c>
      <c r="D14" s="57" t="s">
        <v>46</v>
      </c>
      <c r="E14" s="9">
        <v>36672612</v>
      </c>
      <c r="F14" s="66">
        <f>C14*E14</f>
        <v>733452240</v>
      </c>
      <c r="G14" s="61">
        <f>C14*12864000</f>
        <v>257280000</v>
      </c>
      <c r="H14" s="16">
        <v>0</v>
      </c>
      <c r="I14" s="58">
        <f>C14*12864000</f>
        <v>257280000</v>
      </c>
      <c r="J14" s="16">
        <v>0</v>
      </c>
      <c r="K14" s="58">
        <f>20*12864000</f>
        <v>257280000</v>
      </c>
      <c r="L14" s="59">
        <v>0</v>
      </c>
      <c r="M14" s="8" t="s">
        <v>17</v>
      </c>
      <c r="N14" s="8" t="s">
        <v>20</v>
      </c>
      <c r="O14" s="32"/>
    </row>
    <row r="15" spans="1:15" s="35" customFormat="1" ht="21.75" customHeight="1" x14ac:dyDescent="0.3">
      <c r="A15" s="13">
        <v>2</v>
      </c>
      <c r="B15" s="11" t="s">
        <v>10</v>
      </c>
      <c r="C15" s="12">
        <f>SUM(C16:C21)</f>
        <v>187</v>
      </c>
      <c r="D15" s="13" t="s">
        <v>32</v>
      </c>
      <c r="E15" s="14"/>
      <c r="F15" s="67"/>
      <c r="G15" s="67"/>
      <c r="H15" s="20">
        <f>SUM(H16:H21)</f>
        <v>349671872.5</v>
      </c>
      <c r="I15" s="20"/>
      <c r="J15" s="20">
        <f>SUM(J16:J21)</f>
        <v>349671872.5</v>
      </c>
      <c r="K15" s="20"/>
      <c r="L15" s="20"/>
      <c r="M15" s="21"/>
      <c r="N15" s="21"/>
      <c r="O15" s="34"/>
    </row>
    <row r="16" spans="1:15" s="33" customFormat="1" ht="24" customHeight="1" x14ac:dyDescent="0.3">
      <c r="A16" s="15"/>
      <c r="B16" s="31" t="s">
        <v>18</v>
      </c>
      <c r="C16" s="8">
        <v>80</v>
      </c>
      <c r="D16" s="60" t="s">
        <v>47</v>
      </c>
      <c r="E16" s="9">
        <v>7256972</v>
      </c>
      <c r="F16" s="66">
        <f t="shared" ref="F16:F21" si="0">C16*E16</f>
        <v>580557760</v>
      </c>
      <c r="G16" s="66">
        <f>10080000*C16</f>
        <v>806400000</v>
      </c>
      <c r="H16" s="16">
        <v>0</v>
      </c>
      <c r="I16" s="9">
        <f>10080000*C16</f>
        <v>806400000</v>
      </c>
      <c r="J16" s="16">
        <v>0</v>
      </c>
      <c r="K16" s="16"/>
      <c r="L16" s="16"/>
      <c r="M16" s="83" t="s">
        <v>17</v>
      </c>
      <c r="N16" s="83" t="s">
        <v>20</v>
      </c>
      <c r="O16" s="32"/>
    </row>
    <row r="17" spans="1:15" s="33" customFormat="1" ht="24" x14ac:dyDescent="0.3">
      <c r="A17" s="15"/>
      <c r="B17" s="31" t="s">
        <v>19</v>
      </c>
      <c r="C17" s="8">
        <v>8</v>
      </c>
      <c r="D17" s="60" t="s">
        <v>47</v>
      </c>
      <c r="E17" s="9">
        <v>9745500</v>
      </c>
      <c r="F17" s="66">
        <f t="shared" si="0"/>
        <v>77964000</v>
      </c>
      <c r="G17" s="66">
        <f>10080000*C17</f>
        <v>80640000</v>
      </c>
      <c r="H17" s="16">
        <v>0</v>
      </c>
      <c r="I17" s="9">
        <f>10080000*C17</f>
        <v>80640000</v>
      </c>
      <c r="J17" s="16">
        <v>0</v>
      </c>
      <c r="K17" s="16"/>
      <c r="L17" s="16"/>
      <c r="M17" s="83"/>
      <c r="N17" s="83"/>
      <c r="O17" s="32"/>
    </row>
    <row r="18" spans="1:15" s="33" customFormat="1" ht="30" customHeight="1" x14ac:dyDescent="0.3">
      <c r="A18" s="15"/>
      <c r="B18" s="31" t="s">
        <v>12</v>
      </c>
      <c r="C18" s="8">
        <v>35</v>
      </c>
      <c r="D18" s="60" t="s">
        <v>47</v>
      </c>
      <c r="E18" s="9">
        <v>38350412</v>
      </c>
      <c r="F18" s="66">
        <f t="shared" si="0"/>
        <v>1342264420</v>
      </c>
      <c r="G18" s="66">
        <f>10080000*C18</f>
        <v>352800000</v>
      </c>
      <c r="H18" s="16">
        <f>(F18/2)-G18</f>
        <v>318332210</v>
      </c>
      <c r="I18" s="9">
        <f>C18*10080000</f>
        <v>352800000</v>
      </c>
      <c r="J18" s="16">
        <f>(F18/2)-I18</f>
        <v>318332210</v>
      </c>
      <c r="K18" s="16"/>
      <c r="L18" s="16"/>
      <c r="M18" s="83"/>
      <c r="N18" s="83"/>
      <c r="O18" s="32"/>
    </row>
    <row r="19" spans="1:15" s="33" customFormat="1" ht="27.75" customHeight="1" x14ac:dyDescent="0.3">
      <c r="A19" s="15"/>
      <c r="B19" s="31" t="s">
        <v>11</v>
      </c>
      <c r="C19" s="8">
        <f>55</f>
        <v>55</v>
      </c>
      <c r="D19" s="60" t="s">
        <v>47</v>
      </c>
      <c r="E19" s="9">
        <v>9392450</v>
      </c>
      <c r="F19" s="66">
        <f t="shared" si="0"/>
        <v>516584750</v>
      </c>
      <c r="G19" s="66">
        <f>10080000*C19</f>
        <v>554400000</v>
      </c>
      <c r="H19" s="16">
        <v>0</v>
      </c>
      <c r="I19" s="9">
        <f>10080000*C19</f>
        <v>554400000</v>
      </c>
      <c r="J19" s="16">
        <v>0</v>
      </c>
      <c r="K19" s="16"/>
      <c r="L19" s="16"/>
      <c r="M19" s="83"/>
      <c r="N19" s="83"/>
      <c r="O19" s="32"/>
    </row>
    <row r="20" spans="1:15" s="33" customFormat="1" ht="24" x14ac:dyDescent="0.3">
      <c r="A20" s="15"/>
      <c r="B20" s="31" t="s">
        <v>23</v>
      </c>
      <c r="C20" s="8">
        <v>5</v>
      </c>
      <c r="D20" s="60" t="s">
        <v>47</v>
      </c>
      <c r="E20" s="9">
        <v>26385865</v>
      </c>
      <c r="F20" s="66">
        <f t="shared" si="0"/>
        <v>131929325</v>
      </c>
      <c r="G20" s="66">
        <f>6925000*C20</f>
        <v>34625000</v>
      </c>
      <c r="H20" s="16">
        <f>(F20/2)-G20</f>
        <v>31339662.5</v>
      </c>
      <c r="I20" s="9">
        <f>6925000*C20</f>
        <v>34625000</v>
      </c>
      <c r="J20" s="16">
        <f>(F20/2)-I20</f>
        <v>31339662.5</v>
      </c>
      <c r="K20" s="16"/>
      <c r="L20" s="16"/>
      <c r="M20" s="83"/>
      <c r="N20" s="83"/>
      <c r="O20" s="32"/>
    </row>
    <row r="21" spans="1:15" s="33" customFormat="1" ht="24" x14ac:dyDescent="0.3">
      <c r="A21" s="15"/>
      <c r="B21" s="31" t="s">
        <v>13</v>
      </c>
      <c r="C21" s="8">
        <v>4</v>
      </c>
      <c r="D21" s="60" t="s">
        <v>47</v>
      </c>
      <c r="E21" s="9">
        <v>10131653</v>
      </c>
      <c r="F21" s="66">
        <f t="shared" si="0"/>
        <v>40526612</v>
      </c>
      <c r="G21" s="66">
        <f>6925000*C21</f>
        <v>27700000</v>
      </c>
      <c r="H21" s="16">
        <v>0</v>
      </c>
      <c r="I21" s="9">
        <f>6925000*C21</f>
        <v>27700000</v>
      </c>
      <c r="J21" s="16">
        <v>0</v>
      </c>
      <c r="K21" s="16"/>
      <c r="L21" s="16"/>
      <c r="M21" s="83"/>
      <c r="N21" s="83"/>
      <c r="O21" s="32"/>
    </row>
    <row r="22" spans="1:15" s="54" customFormat="1" ht="19.5" customHeight="1" x14ac:dyDescent="0.3">
      <c r="A22" s="86" t="s">
        <v>14</v>
      </c>
      <c r="B22" s="87"/>
      <c r="C22" s="50">
        <f>C23+C24</f>
        <v>207</v>
      </c>
      <c r="D22" s="51"/>
      <c r="E22" s="9"/>
      <c r="F22" s="68"/>
      <c r="G22" s="68"/>
      <c r="H22" s="50">
        <f>H23+H24</f>
        <v>349671872.5</v>
      </c>
      <c r="I22" s="50"/>
      <c r="J22" s="50">
        <f>J23+J24</f>
        <v>349671872.5</v>
      </c>
      <c r="K22" s="50"/>
      <c r="L22" s="50">
        <f>L23+L24</f>
        <v>0</v>
      </c>
      <c r="M22" s="52"/>
      <c r="N22" s="52"/>
      <c r="O22" s="53"/>
    </row>
    <row r="23" spans="1:15" s="54" customFormat="1" ht="19.5" customHeight="1" x14ac:dyDescent="0.3">
      <c r="A23" s="81" t="s">
        <v>15</v>
      </c>
      <c r="B23" s="82"/>
      <c r="C23" s="17">
        <f>C13</f>
        <v>20</v>
      </c>
      <c r="D23" s="51"/>
      <c r="E23" s="9"/>
      <c r="F23" s="68"/>
      <c r="G23" s="68"/>
      <c r="H23" s="55">
        <f>H13</f>
        <v>0</v>
      </c>
      <c r="I23" s="55"/>
      <c r="J23" s="55">
        <f>J13</f>
        <v>0</v>
      </c>
      <c r="K23" s="55"/>
      <c r="L23" s="55">
        <f>L13</f>
        <v>0</v>
      </c>
      <c r="M23" s="52"/>
      <c r="N23" s="52"/>
      <c r="O23" s="53"/>
    </row>
    <row r="24" spans="1:15" s="56" customFormat="1" ht="19.5" customHeight="1" x14ac:dyDescent="0.3">
      <c r="A24" s="81" t="s">
        <v>16</v>
      </c>
      <c r="B24" s="82"/>
      <c r="C24" s="17">
        <f>C15</f>
        <v>187</v>
      </c>
      <c r="D24" s="51"/>
      <c r="E24" s="9"/>
      <c r="F24" s="68"/>
      <c r="G24" s="68"/>
      <c r="H24" s="55">
        <f>H15</f>
        <v>349671872.5</v>
      </c>
      <c r="I24" s="55"/>
      <c r="J24" s="55">
        <f>J15</f>
        <v>349671872.5</v>
      </c>
      <c r="K24" s="55"/>
      <c r="L24" s="55">
        <f>L15</f>
        <v>0</v>
      </c>
      <c r="M24" s="52"/>
      <c r="N24" s="52"/>
      <c r="O24" s="53"/>
    </row>
    <row r="25" spans="1:15" x14ac:dyDescent="0.3">
      <c r="A25" s="36"/>
      <c r="B25" s="36"/>
      <c r="C25" s="36"/>
      <c r="D25" s="37"/>
      <c r="E25" s="36"/>
      <c r="H25" s="36"/>
      <c r="I25" s="36"/>
      <c r="J25" s="36"/>
      <c r="K25" s="36"/>
      <c r="L25" s="36"/>
      <c r="M25" s="36"/>
      <c r="N25" s="36"/>
      <c r="O25" s="38"/>
    </row>
    <row r="26" spans="1:15" ht="16.2" x14ac:dyDescent="0.35">
      <c r="A26" s="39" t="s">
        <v>42</v>
      </c>
      <c r="O26" s="41"/>
    </row>
    <row r="27" spans="1:15" s="43" customFormat="1" ht="35.25" customHeight="1" x14ac:dyDescent="0.25">
      <c r="A27" s="79" t="s">
        <v>48</v>
      </c>
      <c r="B27" s="79"/>
      <c r="C27" s="79"/>
      <c r="D27" s="79"/>
      <c r="E27" s="79"/>
      <c r="F27" s="79"/>
      <c r="G27" s="79"/>
      <c r="H27" s="79"/>
      <c r="I27" s="79"/>
      <c r="J27" s="79"/>
      <c r="K27" s="79"/>
      <c r="L27" s="79"/>
      <c r="M27" s="79"/>
      <c r="N27" s="79"/>
      <c r="O27" s="42"/>
    </row>
    <row r="28" spans="1:15" s="43" customFormat="1" ht="96.75" customHeight="1" x14ac:dyDescent="0.25">
      <c r="A28" s="77" t="s">
        <v>49</v>
      </c>
      <c r="B28" s="78"/>
      <c r="C28" s="78"/>
      <c r="D28" s="78"/>
      <c r="E28" s="78"/>
      <c r="F28" s="78"/>
      <c r="G28" s="78"/>
      <c r="H28" s="78"/>
      <c r="I28" s="78"/>
      <c r="J28" s="78"/>
      <c r="K28" s="78"/>
      <c r="L28" s="78"/>
      <c r="M28" s="78"/>
      <c r="N28" s="78"/>
      <c r="O28" s="44"/>
    </row>
    <row r="29" spans="1:15" s="43" customFormat="1" ht="103.5" customHeight="1" x14ac:dyDescent="0.25">
      <c r="A29" s="79" t="s">
        <v>53</v>
      </c>
      <c r="B29" s="80"/>
      <c r="C29" s="80"/>
      <c r="D29" s="80"/>
      <c r="E29" s="80"/>
      <c r="F29" s="80"/>
      <c r="G29" s="80"/>
      <c r="H29" s="80"/>
      <c r="I29" s="80"/>
      <c r="J29" s="80"/>
      <c r="K29" s="80"/>
      <c r="L29" s="80"/>
      <c r="M29" s="80"/>
      <c r="N29" s="80"/>
      <c r="O29" s="45"/>
    </row>
    <row r="30" spans="1:15" s="43" customFormat="1" ht="32.25" customHeight="1" x14ac:dyDescent="0.25">
      <c r="A30" s="84" t="s">
        <v>43</v>
      </c>
      <c r="B30" s="84"/>
      <c r="C30" s="84"/>
      <c r="D30" s="84"/>
      <c r="E30" s="84"/>
      <c r="F30" s="84"/>
      <c r="G30" s="84"/>
      <c r="H30" s="84"/>
      <c r="I30" s="84"/>
      <c r="J30" s="84"/>
      <c r="K30" s="84"/>
      <c r="L30" s="84"/>
      <c r="M30" s="84"/>
      <c r="N30" s="84"/>
      <c r="O30" s="46"/>
    </row>
    <row r="31" spans="1:15" s="43" customFormat="1" ht="13.8" x14ac:dyDescent="0.25">
      <c r="D31" s="47"/>
      <c r="F31" s="70"/>
      <c r="G31" s="70"/>
      <c r="O31" s="48"/>
    </row>
    <row r="32" spans="1:15" s="43" customFormat="1" ht="13.8" x14ac:dyDescent="0.25">
      <c r="D32" s="47"/>
      <c r="F32" s="70"/>
      <c r="G32" s="70"/>
      <c r="O32" s="48"/>
    </row>
    <row r="33" spans="4:15" s="43" customFormat="1" ht="13.8" x14ac:dyDescent="0.25">
      <c r="D33" s="47"/>
      <c r="F33" s="70"/>
      <c r="G33" s="70"/>
      <c r="O33" s="48"/>
    </row>
  </sheetData>
  <mergeCells count="29">
    <mergeCell ref="A30:N30"/>
    <mergeCell ref="G5:L5"/>
    <mergeCell ref="M5:M11"/>
    <mergeCell ref="G7:G11"/>
    <mergeCell ref="A5:A11"/>
    <mergeCell ref="B5:B11"/>
    <mergeCell ref="D5:D11"/>
    <mergeCell ref="I6:J6"/>
    <mergeCell ref="A22:B22"/>
    <mergeCell ref="A23:B23"/>
    <mergeCell ref="G6:H6"/>
    <mergeCell ref="H7:H11"/>
    <mergeCell ref="I7:I11"/>
    <mergeCell ref="A28:N28"/>
    <mergeCell ref="A29:N29"/>
    <mergeCell ref="A27:N27"/>
    <mergeCell ref="A24:B24"/>
    <mergeCell ref="M16:M21"/>
    <mergeCell ref="N16:N21"/>
    <mergeCell ref="A1:N1"/>
    <mergeCell ref="A2:N2"/>
    <mergeCell ref="A3:N3"/>
    <mergeCell ref="N5:N11"/>
    <mergeCell ref="E5:F10"/>
    <mergeCell ref="C5:C11"/>
    <mergeCell ref="K6:L6"/>
    <mergeCell ref="J7:J11"/>
    <mergeCell ref="K7:K11"/>
    <mergeCell ref="L7:L11"/>
  </mergeCells>
  <phoneticPr fontId="1" type="noConversion"/>
  <pageMargins left="0.35" right="0" top="0.47244094488188981" bottom="0.51181102362204722" header="0.23622047244094491" footer="0.31496062992125984"/>
  <pageSetup paperSize="9"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DLCH</dc:creator>
  <cp:lastModifiedBy>HP</cp:lastModifiedBy>
  <cp:lastPrinted>2025-03-27T08:57:45Z</cp:lastPrinted>
  <dcterms:created xsi:type="dcterms:W3CDTF">2022-07-15T03:41:58Z</dcterms:created>
  <dcterms:modified xsi:type="dcterms:W3CDTF">2025-04-08T09:59:52Z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2f86cec2800a491585d18e038a36302c.psdsxs" Id="R62fe85621a9c44b4" /><Relationship Type="http://schemas.openxmlformats.org/package/2006/relationships/digital-signature/signature" Target="/package/services/digital-signature/xml-signature/09aa9f3898b14bc9a989c35b7c5c3061.psdsxs" Id="Rbd333b51987a461d" /></Relationships>
</file>